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 Công khai NSNN\Công khai 2020\1. CV đề nghi CKNS 2020\CKNS BS bieu 44, 57 (6-2021)\"/>
    </mc:Choice>
  </mc:AlternateContent>
  <bookViews>
    <workbookView xWindow="120" yWindow="60" windowWidth="28695" windowHeight="12285" firstSheet="1" activeTab="1"/>
  </bookViews>
  <sheets>
    <sheet name="Biểu 33" sheetId="1" r:id="rId1"/>
    <sheet name="57" sheetId="13" r:id="rId2"/>
  </sheets>
  <externalReferences>
    <externalReference r:id="rId3"/>
  </externalReferences>
  <definedNames>
    <definedName name="_xlnm.Print_Titles" localSheetId="1">'57'!$6:$9</definedName>
  </definedNames>
  <calcPr calcId="162913"/>
</workbook>
</file>

<file path=xl/calcChain.xml><?xml version="1.0" encoding="utf-8"?>
<calcChain xmlns="http://schemas.openxmlformats.org/spreadsheetml/2006/main">
  <c r="E10" i="13" l="1"/>
  <c r="E11" i="13"/>
  <c r="C11" i="13" s="1"/>
  <c r="C10" i="13" s="1"/>
  <c r="F11" i="13"/>
  <c r="D11" i="13"/>
  <c r="E37" i="13" l="1"/>
  <c r="D39" i="13"/>
  <c r="L38" i="13"/>
  <c r="O38" i="13"/>
  <c r="P38" i="13"/>
  <c r="R38" i="13"/>
  <c r="S38" i="13"/>
  <c r="N46" i="13"/>
  <c r="N42" i="13"/>
  <c r="C37" i="13"/>
  <c r="I11" i="13"/>
  <c r="I10" i="13" s="1"/>
  <c r="L11" i="13"/>
  <c r="M11" i="13"/>
  <c r="N11" i="13"/>
  <c r="O11" i="13"/>
  <c r="P11" i="13"/>
  <c r="Q11" i="13"/>
  <c r="H10" i="13"/>
  <c r="O10" i="13"/>
  <c r="R10" i="13"/>
  <c r="S10" i="13"/>
  <c r="Q13" i="13"/>
  <c r="M13" i="13" s="1"/>
  <c r="Q14" i="13"/>
  <c r="Q15" i="13"/>
  <c r="Q16" i="13"/>
  <c r="Q17" i="13"/>
  <c r="Q18" i="13"/>
  <c r="Q19" i="13"/>
  <c r="Q20" i="13"/>
  <c r="Q21" i="13"/>
  <c r="Q22" i="13"/>
  <c r="Q23" i="13"/>
  <c r="Q24" i="13"/>
  <c r="Q25" i="13"/>
  <c r="Q26" i="13"/>
  <c r="Q27" i="13"/>
  <c r="Q28" i="13"/>
  <c r="M28" i="13" s="1"/>
  <c r="Q29" i="13"/>
  <c r="Q30" i="13"/>
  <c r="Q31" i="13"/>
  <c r="Q32" i="13"/>
  <c r="Q33" i="13"/>
  <c r="Q34" i="13"/>
  <c r="Q35" i="13"/>
  <c r="Q36" i="13"/>
  <c r="Q37" i="13"/>
  <c r="Q39" i="13"/>
  <c r="Q40" i="13"/>
  <c r="Q41" i="13"/>
  <c r="Q42" i="13"/>
  <c r="Q43" i="13"/>
  <c r="Q44" i="13"/>
  <c r="Q45" i="13"/>
  <c r="Q46" i="13"/>
  <c r="Q47" i="13"/>
  <c r="Q48" i="13"/>
  <c r="Q49" i="13"/>
  <c r="N13" i="13"/>
  <c r="D13" i="13" s="1"/>
  <c r="N14" i="13"/>
  <c r="N15" i="13"/>
  <c r="N16" i="13"/>
  <c r="N17" i="13"/>
  <c r="D17" i="13" s="1"/>
  <c r="N18" i="13"/>
  <c r="N19" i="13"/>
  <c r="N20" i="13"/>
  <c r="M20" i="13" s="1"/>
  <c r="N21" i="13"/>
  <c r="M21" i="13" s="1"/>
  <c r="N22" i="13"/>
  <c r="N23" i="13"/>
  <c r="N24" i="13"/>
  <c r="N25" i="13"/>
  <c r="D25" i="13" s="1"/>
  <c r="N26" i="13"/>
  <c r="N27" i="13"/>
  <c r="N28" i="13"/>
  <c r="N29" i="13"/>
  <c r="D29" i="13" s="1"/>
  <c r="N30" i="13"/>
  <c r="N31" i="13"/>
  <c r="N32" i="13"/>
  <c r="N33" i="13"/>
  <c r="D33" i="13" s="1"/>
  <c r="N34" i="13"/>
  <c r="N35" i="13"/>
  <c r="N36" i="13"/>
  <c r="M36" i="13" s="1"/>
  <c r="N37" i="13"/>
  <c r="M37" i="13" s="1"/>
  <c r="N39" i="13"/>
  <c r="M39" i="13" s="1"/>
  <c r="N40" i="13"/>
  <c r="M40" i="13" s="1"/>
  <c r="N41" i="13"/>
  <c r="D41" i="13" s="1"/>
  <c r="N43" i="13"/>
  <c r="D43" i="13" s="1"/>
  <c r="N44" i="13"/>
  <c r="N45" i="13"/>
  <c r="D45" i="13" s="1"/>
  <c r="N47" i="13"/>
  <c r="M47" i="13" s="1"/>
  <c r="N48" i="13"/>
  <c r="N49" i="13"/>
  <c r="M15" i="13"/>
  <c r="M16" i="13"/>
  <c r="M17" i="13"/>
  <c r="M19" i="13"/>
  <c r="M23" i="13"/>
  <c r="M24" i="13"/>
  <c r="M27" i="13"/>
  <c r="M31" i="13"/>
  <c r="M32" i="13"/>
  <c r="M33" i="13"/>
  <c r="M35" i="13"/>
  <c r="M43" i="13"/>
  <c r="J37"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F37" i="13"/>
  <c r="D15" i="13"/>
  <c r="D19" i="13"/>
  <c r="D21" i="13"/>
  <c r="D23" i="13"/>
  <c r="D27" i="13"/>
  <c r="D31" i="13"/>
  <c r="D35" i="13"/>
  <c r="G12" i="13"/>
  <c r="Q12" i="13"/>
  <c r="M12" i="13" s="1"/>
  <c r="N12" i="13"/>
  <c r="D12" i="13"/>
  <c r="Q38" i="13" l="1"/>
  <c r="Q10" i="13" s="1"/>
  <c r="N38" i="13"/>
  <c r="N10" i="13" s="1"/>
  <c r="M49" i="13"/>
  <c r="M44" i="13"/>
  <c r="M48" i="13"/>
  <c r="P10" i="13"/>
  <c r="L10" i="13"/>
  <c r="D47" i="13"/>
  <c r="G11" i="13"/>
  <c r="M46" i="13"/>
  <c r="M42" i="13"/>
  <c r="M34" i="13"/>
  <c r="M30" i="13"/>
  <c r="M26" i="13"/>
  <c r="M22" i="13"/>
  <c r="M18" i="13"/>
  <c r="M14" i="13"/>
  <c r="D49" i="13"/>
  <c r="M45" i="13"/>
  <c r="D22" i="13"/>
  <c r="M29" i="13"/>
  <c r="D38" i="13"/>
  <c r="D37" i="13"/>
  <c r="M41" i="13"/>
  <c r="M25" i="13"/>
  <c r="D42" i="13"/>
  <c r="D26" i="13"/>
  <c r="D46" i="13"/>
  <c r="D30" i="13"/>
  <c r="D14" i="13"/>
  <c r="D34" i="13"/>
  <c r="D18" i="13"/>
  <c r="D48" i="13"/>
  <c r="D44" i="13"/>
  <c r="D40" i="13"/>
  <c r="D36" i="13"/>
  <c r="D32" i="13"/>
  <c r="D28" i="13"/>
  <c r="D24" i="13"/>
  <c r="D20" i="13"/>
  <c r="D16" i="13"/>
  <c r="M38" i="13" l="1"/>
  <c r="M10" i="13" s="1"/>
  <c r="G10" i="13"/>
  <c r="D10" i="13" l="1"/>
  <c r="R11" i="13" l="1"/>
  <c r="S11" i="13"/>
  <c r="K49" i="13" l="1"/>
  <c r="J49" i="13" s="1"/>
  <c r="K48" i="13"/>
  <c r="J48" i="13" s="1"/>
  <c r="K47" i="13"/>
  <c r="J47" i="13" s="1"/>
  <c r="K46" i="13"/>
  <c r="J46" i="13" s="1"/>
  <c r="K45" i="13"/>
  <c r="J45" i="13" s="1"/>
  <c r="K44" i="13"/>
  <c r="J44" i="13" s="1"/>
  <c r="K43" i="13"/>
  <c r="J43" i="13" s="1"/>
  <c r="K42" i="13"/>
  <c r="J42" i="13" s="1"/>
  <c r="K41" i="13"/>
  <c r="J41" i="13" s="1"/>
  <c r="K40" i="13"/>
  <c r="J40" i="13" s="1"/>
  <c r="K39" i="13"/>
  <c r="K36" i="13"/>
  <c r="J36" i="13" s="1"/>
  <c r="K35" i="13"/>
  <c r="J35" i="13" s="1"/>
  <c r="K34" i="13"/>
  <c r="J34" i="13" s="1"/>
  <c r="K33" i="13"/>
  <c r="J33" i="13" s="1"/>
  <c r="K32" i="13"/>
  <c r="J32" i="13" s="1"/>
  <c r="K31" i="13"/>
  <c r="J31" i="13" s="1"/>
  <c r="K30" i="13"/>
  <c r="J30" i="13" s="1"/>
  <c r="K29" i="13"/>
  <c r="J29" i="13" s="1"/>
  <c r="K28" i="13"/>
  <c r="J28" i="13" s="1"/>
  <c r="K27" i="13"/>
  <c r="J27" i="13" s="1"/>
  <c r="K26" i="13"/>
  <c r="J26" i="13" s="1"/>
  <c r="K25" i="13"/>
  <c r="J25" i="13" s="1"/>
  <c r="K24" i="13"/>
  <c r="J24" i="13" s="1"/>
  <c r="K23" i="13"/>
  <c r="J23" i="13" s="1"/>
  <c r="K22" i="13"/>
  <c r="J22" i="13" s="1"/>
  <c r="K21" i="13"/>
  <c r="J21" i="13" s="1"/>
  <c r="K20" i="13"/>
  <c r="J20" i="13" s="1"/>
  <c r="K19" i="13"/>
  <c r="J19" i="13" s="1"/>
  <c r="K18" i="13"/>
  <c r="J18" i="13" s="1"/>
  <c r="K17" i="13"/>
  <c r="J17" i="13" s="1"/>
  <c r="K16" i="13"/>
  <c r="J16" i="13" s="1"/>
  <c r="K15" i="13"/>
  <c r="J15" i="13" s="1"/>
  <c r="K14" i="13"/>
  <c r="J14" i="13" s="1"/>
  <c r="K13" i="13"/>
  <c r="J13" i="13" s="1"/>
  <c r="K12" i="13"/>
  <c r="F30" i="13" l="1"/>
  <c r="E30" i="13"/>
  <c r="C30" i="13" s="1"/>
  <c r="F34" i="13"/>
  <c r="E34" i="13"/>
  <c r="C34" i="13" s="1"/>
  <c r="E40" i="13"/>
  <c r="C40" i="13" s="1"/>
  <c r="F40" i="13"/>
  <c r="E44" i="13"/>
  <c r="C44" i="13" s="1"/>
  <c r="F44" i="13"/>
  <c r="E48" i="13"/>
  <c r="C48" i="13" s="1"/>
  <c r="F48" i="13"/>
  <c r="J12" i="13"/>
  <c r="K11" i="13"/>
  <c r="E16" i="13"/>
  <c r="C16" i="13" s="1"/>
  <c r="F16" i="13"/>
  <c r="E20" i="13"/>
  <c r="C20" i="13" s="1"/>
  <c r="F20" i="13"/>
  <c r="E24" i="13"/>
  <c r="C24" i="13" s="1"/>
  <c r="F24" i="13"/>
  <c r="E28" i="13"/>
  <c r="C28" i="13" s="1"/>
  <c r="F28" i="13"/>
  <c r="E32" i="13"/>
  <c r="C32" i="13" s="1"/>
  <c r="F32" i="13"/>
  <c r="E36" i="13"/>
  <c r="C36" i="13" s="1"/>
  <c r="F36" i="13"/>
  <c r="E42" i="13"/>
  <c r="C42" i="13" s="1"/>
  <c r="F42" i="13"/>
  <c r="F46" i="13"/>
  <c r="E46" i="13"/>
  <c r="C46" i="13" s="1"/>
  <c r="F13" i="13"/>
  <c r="E13" i="13"/>
  <c r="C13" i="13" s="1"/>
  <c r="E17" i="13"/>
  <c r="C17" i="13" s="1"/>
  <c r="F17" i="13"/>
  <c r="E21" i="13"/>
  <c r="C21" i="13" s="1"/>
  <c r="F21" i="13"/>
  <c r="E25" i="13"/>
  <c r="C25" i="13" s="1"/>
  <c r="F25" i="13"/>
  <c r="F29" i="13"/>
  <c r="E29" i="13"/>
  <c r="C29" i="13" s="1"/>
  <c r="E33" i="13"/>
  <c r="C33" i="13" s="1"/>
  <c r="F33" i="13"/>
  <c r="K38" i="13"/>
  <c r="J39" i="13"/>
  <c r="E43" i="13"/>
  <c r="C43" i="13" s="1"/>
  <c r="F43" i="13"/>
  <c r="E47" i="13"/>
  <c r="C47" i="13" s="1"/>
  <c r="F47" i="13"/>
  <c r="F14" i="13"/>
  <c r="E14" i="13"/>
  <c r="C14" i="13" s="1"/>
  <c r="F18" i="13"/>
  <c r="E18" i="13"/>
  <c r="C18" i="13" s="1"/>
  <c r="E22" i="13"/>
  <c r="C22" i="13" s="1"/>
  <c r="F22" i="13"/>
  <c r="F26" i="13"/>
  <c r="E26" i="13"/>
  <c r="C26" i="13" s="1"/>
  <c r="F15" i="13"/>
  <c r="E15" i="13"/>
  <c r="C15" i="13" s="1"/>
  <c r="E19" i="13"/>
  <c r="C19" i="13" s="1"/>
  <c r="F19" i="13"/>
  <c r="E23" i="13"/>
  <c r="C23" i="13" s="1"/>
  <c r="F23" i="13"/>
  <c r="F27" i="13"/>
  <c r="E27" i="13"/>
  <c r="C27" i="13" s="1"/>
  <c r="F31" i="13"/>
  <c r="E31" i="13"/>
  <c r="C31" i="13" s="1"/>
  <c r="F35" i="13"/>
  <c r="E35" i="13"/>
  <c r="C35" i="13" s="1"/>
  <c r="E41" i="13"/>
  <c r="C41" i="13" s="1"/>
  <c r="F41" i="13"/>
  <c r="F45" i="13"/>
  <c r="E45" i="13"/>
  <c r="C45" i="13" s="1"/>
  <c r="E49" i="13"/>
  <c r="C49" i="13" s="1"/>
  <c r="F49" i="13"/>
  <c r="E12" i="13" l="1"/>
  <c r="C12" i="13" s="1"/>
  <c r="J11" i="13"/>
  <c r="F12" i="13"/>
  <c r="F39" i="13"/>
  <c r="E39" i="13"/>
  <c r="C39" i="13" s="1"/>
  <c r="K10" i="13"/>
  <c r="J38" i="13"/>
  <c r="E38" i="13" l="1"/>
  <c r="C38" i="13" s="1"/>
  <c r="F38" i="13"/>
  <c r="J10" i="13"/>
  <c r="F10" i="13" l="1"/>
</calcChain>
</file>

<file path=xl/sharedStrings.xml><?xml version="1.0" encoding="utf-8"?>
<sst xmlns="http://schemas.openxmlformats.org/spreadsheetml/2006/main" count="144" uniqueCount="118">
  <si>
    <t>Biểu số 33/CK-NSNN</t>
  </si>
  <si>
    <t>CÂN ĐỐI NGÂN SÁCH ĐỊA PHƯƠNG NĂM...</t>
  </si>
  <si>
    <t>(Dự toán trình Hội đồng nhân dân)</t>
  </si>
  <si>
    <t>Đơn vị: Triệu đồng</t>
  </si>
  <si>
    <t>STT</t>
  </si>
  <si>
    <t>NỘI DUNG</t>
  </si>
  <si>
    <t xml:space="preserve"> (năm hiện hành)</t>
  </si>
  <si>
    <t>DỰ TOÁN NĂM…</t>
  </si>
  <si>
    <t>SO SÁNH (1) (%)</t>
  </si>
  <si>
    <t>A</t>
  </si>
  <si>
    <t>B</t>
  </si>
  <si>
    <t>TỔNG NGUỒN THU NSĐP</t>
  </si>
  <si>
    <t>I</t>
  </si>
  <si>
    <t>Thu NSĐP được hưởng theo phân cấp</t>
  </si>
  <si>
    <t>Thu NSĐP được hưởng 100%</t>
  </si>
  <si>
    <t xml:space="preserve">Thu NSĐP hưởng từ các khoản thu phân chia </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</si>
  <si>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</si>
  <si>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</si>
  <si>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</si>
  <si>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</si>
  <si>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</si>
  <si>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</si>
  <si>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</si>
  <si>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</si>
  <si>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</si>
  <si>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</si>
  <si>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</si>
  <si>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</si>
  <si>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</si>
  <si>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</si>
  <si>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</si>
  <si>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</si>
  <si>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</si>
  <si>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</si>
  <si>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</si>
  <si>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</si>
  <si>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</si>
  <si>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</si>
  <si>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</si>
  <si>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</si>
  <si>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</si>
  <si>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</si>
  <si>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</si>
  <si>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</si>
  <si>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</si>
  <si>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</si>
  <si>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</si>
  <si>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</si>
  <si>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</si>
  <si>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</si>
  <si>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1=2+3</t>
  </si>
  <si>
    <t>TỔNG SỐ</t>
  </si>
  <si>
    <t>Tên đơn vị</t>
  </si>
  <si>
    <t>Tổng số</t>
  </si>
  <si>
    <t>Trong đó</t>
  </si>
  <si>
    <t>Đầu tư phát triển</t>
  </si>
  <si>
    <t>Kinh phí sự nghiệp</t>
  </si>
  <si>
    <t>Vốn trong nước</t>
  </si>
  <si>
    <t>Vốn ngoài nước</t>
  </si>
  <si>
    <t>2=5+12</t>
  </si>
  <si>
    <t>3=8+15</t>
  </si>
  <si>
    <t>4=5+8</t>
  </si>
  <si>
    <t>5=6+7</t>
  </si>
  <si>
    <t>8=9+10</t>
  </si>
  <si>
    <t>11=12+15</t>
  </si>
  <si>
    <t>12=13+14</t>
  </si>
  <si>
    <t>15=16+17</t>
  </si>
  <si>
    <t>UBND TỈNH</t>
  </si>
  <si>
    <t>Ghi chú: (1) Đối với các chỉ tiêu thu NSĐP, so sánh dự toán năm sau với ước thực hiện năm hiện hành. Đối với các chỉ tiêu chi NSĐP, so sánh dự toán năm sau với dự toán năm hiện hành;</t>
  </si>
  <si>
    <r>
      <t xml:space="preserve">ƯỚC TH NĂM …                     ( </t>
    </r>
    <r>
      <rPr>
        <sz val="11"/>
        <rFont val="Times New Roman"/>
        <family val="1"/>
      </rPr>
      <t>hiện hành năm</t>
    </r>
    <r>
      <rPr>
        <b/>
        <sz val="11"/>
        <rFont val="Times New Roman"/>
        <family val="1"/>
      </rPr>
      <t>)</t>
    </r>
  </si>
  <si>
    <r>
      <t xml:space="preserve"> </t>
    </r>
    <r>
      <rPr>
        <sz val="11"/>
        <rFont val="Times New Roman"/>
        <family val="1"/>
      </rPr>
      <t>(năm hiện hành)</t>
    </r>
  </si>
  <si>
    <r>
      <t xml:space="preserve">DỰ TOÁN NĂM …                             </t>
    </r>
    <r>
      <rPr>
        <sz val="11"/>
        <rFont val="Times New Roman"/>
        <family val="1"/>
      </rPr>
      <t>( hiện hành năm)</t>
    </r>
  </si>
  <si>
    <t>Huyện Mèo Vạc</t>
  </si>
  <si>
    <t>Huyện Yên Minh</t>
  </si>
  <si>
    <t>Huyện Quản Bạ</t>
  </si>
  <si>
    <t>Huyện Bắc Mê</t>
  </si>
  <si>
    <t>Huyện Vị Xuyên</t>
  </si>
  <si>
    <t>Huyện Bắc Quang</t>
  </si>
  <si>
    <t>Huyện Quang Bình</t>
  </si>
  <si>
    <t>Huyện Xín Mần</t>
  </si>
  <si>
    <t>Khối tỉnh</t>
  </si>
  <si>
    <t>Sở Nông nghiệp và PTNT</t>
  </si>
  <si>
    <t>Sở Lao động TBXH</t>
  </si>
  <si>
    <t>Sở Giáo dục và Đào tạo</t>
  </si>
  <si>
    <t>Sở Thông tin và Truyền thông</t>
  </si>
  <si>
    <t>Mặt trận tổ quốc</t>
  </si>
  <si>
    <t>Sở Kế hoạch và Đầu tư</t>
  </si>
  <si>
    <t>Sở Tài chính</t>
  </si>
  <si>
    <t>Sở Xây dựng</t>
  </si>
  <si>
    <t>Sở Giao thông vận tải</t>
  </si>
  <si>
    <t>Sở Tài nguyên và Môi trường</t>
  </si>
  <si>
    <t>Sở Công thương</t>
  </si>
  <si>
    <t>Sở Y tế</t>
  </si>
  <si>
    <t>Sở văn hóa Thể thao và Du lịch</t>
  </si>
  <si>
    <t>Ban Tổ chức - Nội vụ</t>
  </si>
  <si>
    <t>Công an tỉnh</t>
  </si>
  <si>
    <t>Bộ Chỉ huy Quân sự tỉnh</t>
  </si>
  <si>
    <t>Cục thống kê</t>
  </si>
  <si>
    <t>Sở Tư pháp</t>
  </si>
  <si>
    <t>Tỉnh đoàn</t>
  </si>
  <si>
    <t>Hội Nông dân</t>
  </si>
  <si>
    <t>Hội Liên hiệp phụ nữ</t>
  </si>
  <si>
    <t>Trường CĐ KT&amp;CN</t>
  </si>
  <si>
    <t>TT nước sạch và VSMT</t>
  </si>
  <si>
    <t>BQL ĐTXDCT NN</t>
  </si>
  <si>
    <t>Khối huyện</t>
  </si>
  <si>
    <t>Huyện Đồng Văn</t>
  </si>
  <si>
    <t>TP Hà Giang</t>
  </si>
  <si>
    <t>Huyện Hoàng Su Phì</t>
  </si>
  <si>
    <t>UBND TỈNH HÀ GIANG</t>
  </si>
  <si>
    <t>VP xây dựng nông thôn mới</t>
  </si>
  <si>
    <t>DỰ TOÁN CHI CHƯƠNG TRÌNH MỤC TIÊU QUỐC GIA NGÂN SÁCH CẤP TỈNH VÀ NGÂN SÁCH HUYỆN NĂM 2020</t>
  </si>
  <si>
    <t xml:space="preserve">Chương trình mục tiêu quốc gia nông thôn mới </t>
  </si>
  <si>
    <t>Chương trình mục tiêu quốc gia giảm nghèo bền vững</t>
  </si>
  <si>
    <t>Ban Dân tộc</t>
  </si>
  <si>
    <t>Biểu số 57/CK-NSNN</t>
  </si>
  <si>
    <t>(Dự toán đã được Hội đồng nhân dân quyết định)</t>
  </si>
  <si>
    <t>(Kèm theo Quyết định số 41/QĐ-UBND ngày 11/01/2020 của UBND tỉnh Hà Giang)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</si>
</sst>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i/>
      <sz val="10"/>
      <color rgb="FF000000"/>
      <name val="Arial"/>
      <family val="2"/>
    </font>
    <font>
      <b/>
      <sz val="11"/>
      <color rgb="FF000000"/>
      <name val="Times New Roman"/>
      <family val="1"/>
    </font>
    <font>
      <sz val="11"/>
      <color theme="1"/>
      <name val="Times New Roman"/>
      <family val="1"/>
    </font>
    <font>
      <sz val="11"/>
      <color rgb="FF000000"/>
      <name val="Times New Roman"/>
      <family val="1"/>
    </font>
    <font>
      <b/>
      <sz val="11"/>
      <name val="Times New Roman"/>
      <family val="1"/>
    </font>
    <font>
      <sz val="11"/>
      <name val="Times New Roman"/>
      <family val="1"/>
    </font>
    <font>
      <b/>
      <sz val="11"/>
      <color theme="1"/>
      <name val="Times New Roman"/>
      <family val="1"/>
    </font>
    <font>
      <sz val="14"/>
      <color theme="1"/>
      <name val="Times New Roman"/>
      <family val="1"/>
    </font>
    <font>
      <b/>
      <sz val="12"/>
      <color theme="1"/>
      <name val="Times New Roman"/>
      <family val="1"/>
    </font>
    <font>
      <sz val="12"/>
      <color theme="1"/>
      <name val="Times New Roman"/>
      <family val="1"/>
    </font>
    <font>
      <i/>
      <sz val="11"/>
      <color rgb="FF000000"/>
      <name val="Times New Roman"/>
      <family val="1"/>
    </font>
    <font>
      <i/>
      <sz val="11"/>
      <color theme="1"/>
      <name val="Times New Roman"/>
      <family val="1"/>
    </font>
    <font>
      <sz val="10"/>
      <color rgb="FF000000"/>
      <name val="Times New Roman"/>
      <family val="1"/>
    </font>
    <font>
      <sz val="10"/>
      <color theme="1"/>
      <name val="Times New Roman"/>
      <family val="1"/>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59">
    <xf numFmtId="0" fontId="0" fillId="0" borderId="0" xfId="0"/>
    <xf numFmtId="0" fontId="1" fillId="0" borderId="0" xfId="0" applyFont="1"/>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right" vertical="center" wrapText="1"/>
    </xf>
    <xf numFmtId="0" fontId="5" fillId="0" borderId="2" xfId="0" applyFont="1" applyBorder="1" applyAlignment="1">
      <alignment horizontal="righ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right"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3" fontId="2" fillId="0" borderId="7" xfId="0" applyNumberFormat="1" applyFont="1" applyFill="1" applyBorder="1" applyAlignment="1">
      <alignment vertical="center" wrapText="1"/>
    </xf>
    <xf numFmtId="3" fontId="4" fillId="0" borderId="7" xfId="0" applyNumberFormat="1" applyFont="1" applyFill="1" applyBorder="1" applyAlignment="1">
      <alignment vertical="center" wrapText="1"/>
    </xf>
    <xf numFmtId="3" fontId="3" fillId="0" borderId="0" xfId="0" applyNumberFormat="1" applyFont="1" applyFill="1" applyAlignment="1">
      <alignment vertical="center" wrapText="1"/>
    </xf>
    <xf numFmtId="3" fontId="4" fillId="0" borderId="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2" fillId="0" borderId="6" xfId="0" applyNumberFormat="1" applyFont="1" applyFill="1" applyBorder="1" applyAlignment="1">
      <alignment horizontal="left" vertical="center" wrapText="1"/>
    </xf>
    <xf numFmtId="3" fontId="9" fillId="0" borderId="7" xfId="0" applyNumberFormat="1" applyFont="1" applyFill="1" applyBorder="1" applyAlignment="1">
      <alignment horizontal="center" vertical="center" wrapText="1"/>
    </xf>
    <xf numFmtId="3" fontId="9"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3" fontId="3" fillId="0" borderId="7" xfId="0" applyNumberFormat="1" applyFont="1" applyFill="1" applyBorder="1" applyAlignment="1">
      <alignment horizontal="center" vertical="center" wrapText="1"/>
    </xf>
    <xf numFmtId="3" fontId="3" fillId="0" borderId="7" xfId="0" applyNumberFormat="1" applyFont="1" applyFill="1" applyBorder="1" applyAlignment="1">
      <alignment vertical="center" wrapText="1"/>
    </xf>
    <xf numFmtId="3" fontId="8" fillId="0" borderId="7" xfId="0" applyNumberFormat="1" applyFont="1" applyFill="1" applyBorder="1" applyAlignment="1">
      <alignment vertical="center" wrapText="1"/>
    </xf>
    <xf numFmtId="3" fontId="10" fillId="0" borderId="7" xfId="0" applyNumberFormat="1" applyFont="1" applyFill="1" applyBorder="1" applyAlignment="1">
      <alignment horizontal="center" vertical="center" wrapText="1"/>
    </xf>
    <xf numFmtId="3" fontId="10" fillId="0" borderId="7" xfId="0" applyNumberFormat="1" applyFont="1" applyFill="1" applyBorder="1" applyAlignment="1">
      <alignment vertical="center" wrapText="1"/>
    </xf>
    <xf numFmtId="3" fontId="3" fillId="0" borderId="8" xfId="0" applyNumberFormat="1" applyFont="1" applyFill="1" applyBorder="1" applyAlignment="1">
      <alignment vertical="center" wrapText="1"/>
    </xf>
    <xf numFmtId="3" fontId="7" fillId="0" borderId="7" xfId="0" applyNumberFormat="1" applyFont="1" applyFill="1" applyBorder="1" applyAlignment="1">
      <alignment vertical="center" wrapText="1"/>
    </xf>
    <xf numFmtId="3" fontId="2" fillId="0" borderId="6" xfId="0" applyNumberFormat="1" applyFont="1" applyFill="1" applyBorder="1" applyAlignment="1">
      <alignment horizontal="right" vertical="center" wrapText="1"/>
    </xf>
    <xf numFmtId="3" fontId="0" fillId="0" borderId="7" xfId="0" applyNumberFormat="1" applyFont="1" applyFill="1" applyBorder="1" applyAlignment="1">
      <alignment vertical="center" wrapText="1"/>
    </xf>
    <xf numFmtId="3" fontId="0" fillId="0" borderId="7" xfId="0" applyNumberFormat="1" applyFill="1" applyBorder="1" applyAlignment="1">
      <alignment vertical="center" wrapText="1"/>
    </xf>
    <xf numFmtId="3" fontId="0" fillId="0" borderId="8" xfId="0" applyNumberFormat="1" applyFill="1" applyBorder="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0" borderId="1" xfId="0"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righ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right" vertical="center" wrapText="1"/>
    </xf>
    <xf numFmtId="0" fontId="3" fillId="0" borderId="0" xfId="0" applyFont="1" applyBorder="1" applyAlignment="1">
      <alignment horizontal="right" vertical="center" wrapText="1"/>
    </xf>
    <xf numFmtId="3" fontId="2"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2"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left" vertical="center" wrapText="1"/>
    </xf>
    <xf numFmtId="3" fontId="4"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vertical="center" wrapText="1"/>
    </xf>
    <xf numFmtId="3" fontId="11"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right" vertical="center" wrapText="1"/>
    </xf>
    <xf numFmtId="3" fontId="13" fillId="0" borderId="5" xfId="0" applyNumberFormat="1" applyFont="1" applyFill="1" applyBorder="1" applyAlignment="1">
      <alignment horizontal="center" vertical="center" wrapText="1"/>
    </xf>
    <xf numFmtId="3" fontId="14" fillId="0" borderId="0" xfId="0" applyNumberFormat="1" applyFont="1" applyFill="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20CONG%20VIEC%202016%20-%202020\CONG%20VIEC%20NAM%202020\27.%20CHUONG%20TRINH%20MUC%20TIEU\CT%20MTQG%20NTM%202020\PHAN%20BO%20VON%20CTMTQG%20NONG%20THON%20MOI%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2529"/>
      <sheetName val="335"/>
      <sheetName val="338"/>
      <sheetName val="1291"/>
      <sheetName val="1327"/>
      <sheetName val="1357"/>
      <sheetName val="1525"/>
      <sheetName val="1526"/>
      <sheetName val="2152"/>
      <sheetName val="2401"/>
      <sheetName val="1"/>
      <sheetName val="2"/>
      <sheetName val="3"/>
      <sheetName val="4"/>
      <sheetName val="TPCP"/>
      <sheetName val="ĐÁ114"/>
      <sheetName val="THUONG"/>
    </sheetNames>
    <sheetDataSet>
      <sheetData sheetId="0" refreshError="1">
        <row r="9">
          <cell r="E9">
            <v>0</v>
          </cell>
          <cell r="F9">
            <v>12277</v>
          </cell>
        </row>
        <row r="10">
          <cell r="F10">
            <v>3940</v>
          </cell>
        </row>
        <row r="11">
          <cell r="F11">
            <v>13500</v>
          </cell>
        </row>
        <row r="12">
          <cell r="F12">
            <v>14947</v>
          </cell>
        </row>
        <row r="13">
          <cell r="F13">
            <v>7900</v>
          </cell>
        </row>
        <row r="17">
          <cell r="F17">
            <v>50</v>
          </cell>
        </row>
        <row r="18">
          <cell r="F18">
            <v>50</v>
          </cell>
        </row>
        <row r="19">
          <cell r="F19">
            <v>50</v>
          </cell>
        </row>
        <row r="20">
          <cell r="F20">
            <v>50</v>
          </cell>
        </row>
        <row r="21">
          <cell r="F21">
            <v>100</v>
          </cell>
        </row>
        <row r="22">
          <cell r="F22">
            <v>100</v>
          </cell>
        </row>
        <row r="23">
          <cell r="F23">
            <v>550</v>
          </cell>
        </row>
        <row r="24">
          <cell r="F24">
            <v>700</v>
          </cell>
        </row>
        <row r="25">
          <cell r="F25">
            <v>980</v>
          </cell>
        </row>
        <row r="26">
          <cell r="F26">
            <v>50</v>
          </cell>
        </row>
        <row r="27">
          <cell r="F27">
            <v>490</v>
          </cell>
        </row>
        <row r="28">
          <cell r="F28">
            <v>50</v>
          </cell>
        </row>
        <row r="29">
          <cell r="F29">
            <v>50</v>
          </cell>
        </row>
        <row r="31">
          <cell r="F31">
            <v>50</v>
          </cell>
        </row>
        <row r="32">
          <cell r="F32">
            <v>50</v>
          </cell>
        </row>
        <row r="34">
          <cell r="F34">
            <v>50</v>
          </cell>
        </row>
        <row r="35">
          <cell r="F35">
            <v>250</v>
          </cell>
        </row>
        <row r="36">
          <cell r="F36">
            <v>0</v>
          </cell>
        </row>
        <row r="37">
          <cell r="F37">
            <v>0</v>
          </cell>
        </row>
        <row r="39">
          <cell r="F39">
            <v>13991</v>
          </cell>
        </row>
        <row r="40">
          <cell r="F40">
            <v>15444</v>
          </cell>
        </row>
        <row r="41">
          <cell r="F41">
            <v>10540</v>
          </cell>
        </row>
        <row r="42">
          <cell r="F42">
            <v>10071</v>
          </cell>
        </row>
        <row r="43">
          <cell r="F43">
            <v>9896</v>
          </cell>
        </row>
        <row r="44">
          <cell r="F44">
            <v>5852</v>
          </cell>
        </row>
        <row r="45">
          <cell r="F45">
            <v>14726</v>
          </cell>
        </row>
        <row r="46">
          <cell r="F46">
            <v>12029</v>
          </cell>
        </row>
        <row r="47">
          <cell r="F47">
            <v>13340</v>
          </cell>
        </row>
        <row r="48">
          <cell r="F48">
            <v>15208</v>
          </cell>
        </row>
        <row r="49">
          <cell r="F49">
            <v>15170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C5" sqref="C5:D6"/>
    </sheetView>
  </sheetViews>
  <sheetFormatPr defaultRowHeight="15" x14ac:dyDescent="0.25"/>
  <cols>
    <col min="1" max="1" width="5.28515625" customWidth="1"/>
    <col min="2" max="2" width="53.5703125" customWidth="1"/>
    <col min="3" max="3" width="19.28515625" customWidth="1"/>
    <col min="4" max="4" width="20.7109375" customWidth="1"/>
    <col min="5" max="6" width="19.28515625" customWidth="1"/>
  </cols>
  <sheetData>
    <row r="1" spans="1:6" ht="30.75" customHeight="1" x14ac:dyDescent="0.25">
      <c r="A1" s="38" t="s">
        <v>67</v>
      </c>
      <c r="B1" s="39"/>
      <c r="C1" s="39"/>
      <c r="D1" s="36" t="s">
        <v>0</v>
      </c>
      <c r="E1" s="37"/>
      <c r="F1" s="37"/>
    </row>
    <row r="2" spans="1:6" ht="24" customHeight="1" x14ac:dyDescent="0.25">
      <c r="A2" s="40" t="s">
        <v>1</v>
      </c>
      <c r="B2" s="41"/>
      <c r="C2" s="41"/>
      <c r="D2" s="41"/>
      <c r="E2" s="41"/>
      <c r="F2" s="41"/>
    </row>
    <row r="3" spans="1:6" ht="26.25" customHeight="1" x14ac:dyDescent="0.25">
      <c r="A3" s="42" t="s">
        <v>2</v>
      </c>
      <c r="B3" s="41"/>
      <c r="C3" s="41"/>
      <c r="D3" s="41"/>
      <c r="E3" s="41"/>
      <c r="F3" s="41"/>
    </row>
    <row r="4" spans="1:6" ht="19.5" customHeight="1" x14ac:dyDescent="0.25">
      <c r="A4" s="43" t="s">
        <v>3</v>
      </c>
      <c r="B4" s="44"/>
      <c r="C4" s="44"/>
      <c r="D4" s="44"/>
      <c r="E4" s="44"/>
      <c r="F4" s="44"/>
    </row>
    <row r="5" spans="1:6" ht="15" customHeight="1" x14ac:dyDescent="0.25">
      <c r="A5" s="35" t="s">
        <v>4</v>
      </c>
      <c r="B5" s="35" t="s">
        <v>5</v>
      </c>
      <c r="C5" s="35" t="s">
        <v>71</v>
      </c>
      <c r="D5" s="35" t="s">
        <v>69</v>
      </c>
      <c r="E5" s="35" t="s">
        <v>7</v>
      </c>
      <c r="F5" s="35" t="s">
        <v>8</v>
      </c>
    </row>
    <row r="6" spans="1:6" ht="33.75" customHeight="1" x14ac:dyDescent="0.25">
      <c r="A6" s="35"/>
      <c r="B6" s="35"/>
      <c r="C6" s="35" t="s">
        <v>70</v>
      </c>
      <c r="D6" s="35" t="s">
        <v>6</v>
      </c>
      <c r="E6" s="35"/>
      <c r="F6" s="35"/>
    </row>
    <row r="7" spans="1:6" ht="27.75" customHeight="1" x14ac:dyDescent="0.25">
      <c r="A7" s="12" t="s">
        <v>9</v>
      </c>
      <c r="B7" s="12" t="s">
        <v>10</v>
      </c>
      <c r="C7" s="12">
        <v>1</v>
      </c>
      <c r="D7" s="12">
        <v>2</v>
      </c>
      <c r="E7" s="12">
        <v>3</v>
      </c>
      <c r="F7" s="12">
        <v>4</v>
      </c>
    </row>
    <row r="8" spans="1:6" ht="29.25" customHeight="1" x14ac:dyDescent="0.25">
      <c r="A8" s="11" t="s">
        <v>9</v>
      </c>
      <c r="B8" s="11" t="s">
        <v>11</v>
      </c>
      <c r="C8" s="11"/>
      <c r="D8" s="11"/>
      <c r="E8" s="11"/>
      <c r="F8" s="11"/>
    </row>
    <row r="9" spans="1:6" ht="29.25" customHeight="1" x14ac:dyDescent="0.25">
      <c r="A9" s="3" t="s">
        <v>12</v>
      </c>
      <c r="B9" s="4" t="s">
        <v>13</v>
      </c>
      <c r="C9" s="4"/>
      <c r="D9" s="4"/>
      <c r="E9" s="4"/>
      <c r="F9" s="4"/>
    </row>
    <row r="10" spans="1:6" ht="29.25" customHeight="1" x14ac:dyDescent="0.25">
      <c r="A10" s="2">
        <v>1</v>
      </c>
      <c r="B10" s="5" t="s">
        <v>14</v>
      </c>
      <c r="C10" s="6"/>
      <c r="D10" s="6"/>
      <c r="E10" s="6"/>
      <c r="F10" s="6"/>
    </row>
    <row r="11" spans="1:6" ht="29.25" customHeight="1" x14ac:dyDescent="0.25">
      <c r="A11" s="2">
        <v>2</v>
      </c>
      <c r="B11" s="5" t="s">
        <v>15</v>
      </c>
      <c r="C11" s="6"/>
      <c r="D11" s="6"/>
      <c r="E11" s="6"/>
      <c r="F11" s="6"/>
    </row>
    <row r="12" spans="1:6" ht="29.25" customHeight="1" x14ac:dyDescent="0.25">
      <c r="A12" s="3" t="s">
        <v>16</v>
      </c>
      <c r="B12" s="4" t="s">
        <v>17</v>
      </c>
      <c r="C12" s="4"/>
      <c r="D12" s="4"/>
      <c r="E12" s="4"/>
      <c r="F12" s="4"/>
    </row>
    <row r="13" spans="1:6" ht="29.25" customHeight="1" x14ac:dyDescent="0.25">
      <c r="A13" s="2">
        <v>1</v>
      </c>
      <c r="B13" s="5" t="s">
        <v>18</v>
      </c>
      <c r="C13" s="6"/>
      <c r="D13" s="6"/>
      <c r="E13" s="6"/>
      <c r="F13" s="6"/>
    </row>
    <row r="14" spans="1:6" ht="29.25" customHeight="1" x14ac:dyDescent="0.25">
      <c r="A14" s="2">
        <v>2</v>
      </c>
      <c r="B14" s="5" t="s">
        <v>19</v>
      </c>
      <c r="C14" s="6"/>
      <c r="D14" s="6"/>
      <c r="E14" s="6"/>
      <c r="F14" s="6"/>
    </row>
    <row r="15" spans="1:6" ht="29.25" customHeight="1" x14ac:dyDescent="0.25">
      <c r="A15" s="3" t="s">
        <v>20</v>
      </c>
      <c r="B15" s="4" t="s">
        <v>21</v>
      </c>
      <c r="C15" s="4"/>
      <c r="D15" s="4"/>
      <c r="E15" s="4"/>
      <c r="F15" s="4"/>
    </row>
    <row r="16" spans="1:6" ht="29.25" customHeight="1" x14ac:dyDescent="0.25">
      <c r="A16" s="3" t="s">
        <v>22</v>
      </c>
      <c r="B16" s="4" t="s">
        <v>23</v>
      </c>
      <c r="C16" s="4"/>
      <c r="D16" s="4"/>
      <c r="E16" s="4"/>
      <c r="F16" s="4"/>
    </row>
    <row r="17" spans="1:6" ht="29.25" customHeight="1" x14ac:dyDescent="0.25">
      <c r="A17" s="3" t="s">
        <v>24</v>
      </c>
      <c r="B17" s="4" t="s">
        <v>25</v>
      </c>
      <c r="C17" s="4"/>
      <c r="D17" s="4"/>
      <c r="E17" s="4"/>
      <c r="F17" s="4"/>
    </row>
    <row r="18" spans="1:6" ht="29.25" customHeight="1" x14ac:dyDescent="0.25">
      <c r="A18" s="3" t="s">
        <v>10</v>
      </c>
      <c r="B18" s="3" t="s">
        <v>26</v>
      </c>
      <c r="C18" s="4"/>
      <c r="D18" s="4"/>
      <c r="E18" s="4"/>
      <c r="F18" s="4"/>
    </row>
    <row r="19" spans="1:6" ht="29.25" customHeight="1" x14ac:dyDescent="0.25">
      <c r="A19" s="3" t="s">
        <v>27</v>
      </c>
      <c r="B19" s="4" t="s">
        <v>28</v>
      </c>
      <c r="C19" s="4"/>
      <c r="D19" s="4"/>
      <c r="E19" s="4"/>
      <c r="F19" s="4"/>
    </row>
    <row r="20" spans="1:6" ht="29.25" customHeight="1" x14ac:dyDescent="0.25">
      <c r="A20" s="2">
        <v>1</v>
      </c>
      <c r="B20" s="5" t="s">
        <v>29</v>
      </c>
      <c r="C20" s="6"/>
      <c r="D20" s="6"/>
      <c r="E20" s="6"/>
      <c r="F20" s="6"/>
    </row>
    <row r="21" spans="1:6" ht="29.25" customHeight="1" x14ac:dyDescent="0.25">
      <c r="A21" s="2">
        <v>2</v>
      </c>
      <c r="B21" s="5" t="s">
        <v>30</v>
      </c>
      <c r="C21" s="6"/>
      <c r="D21" s="6"/>
      <c r="E21" s="6"/>
      <c r="F21" s="6"/>
    </row>
    <row r="22" spans="1:6" ht="29.25" customHeight="1" x14ac:dyDescent="0.25">
      <c r="A22" s="2">
        <v>3</v>
      </c>
      <c r="B22" s="5" t="s">
        <v>31</v>
      </c>
      <c r="C22" s="6"/>
      <c r="D22" s="6"/>
      <c r="E22" s="6"/>
      <c r="F22" s="6"/>
    </row>
    <row r="23" spans="1:6" ht="29.25" customHeight="1" x14ac:dyDescent="0.25">
      <c r="A23" s="2">
        <v>4</v>
      </c>
      <c r="B23" s="5" t="s">
        <v>32</v>
      </c>
      <c r="C23" s="6"/>
      <c r="D23" s="6"/>
      <c r="E23" s="6"/>
      <c r="F23" s="6"/>
    </row>
    <row r="24" spans="1:6" ht="29.25" customHeight="1" x14ac:dyDescent="0.25">
      <c r="A24" s="2">
        <v>5</v>
      </c>
      <c r="B24" s="5" t="s">
        <v>33</v>
      </c>
      <c r="C24" s="6"/>
      <c r="D24" s="6"/>
      <c r="E24" s="6"/>
      <c r="F24" s="6"/>
    </row>
    <row r="25" spans="1:6" ht="29.25" customHeight="1" x14ac:dyDescent="0.25">
      <c r="A25" s="2">
        <v>6</v>
      </c>
      <c r="B25" s="5" t="s">
        <v>34</v>
      </c>
      <c r="C25" s="6"/>
      <c r="D25" s="6"/>
      <c r="E25" s="6"/>
      <c r="F25" s="6"/>
    </row>
    <row r="26" spans="1:6" ht="29.25" customHeight="1" x14ac:dyDescent="0.25">
      <c r="A26" s="3" t="s">
        <v>16</v>
      </c>
      <c r="B26" s="4" t="s">
        <v>35</v>
      </c>
      <c r="C26" s="4"/>
      <c r="D26" s="4"/>
      <c r="E26" s="4"/>
      <c r="F26" s="4"/>
    </row>
    <row r="27" spans="1:6" ht="29.25" customHeight="1" x14ac:dyDescent="0.25">
      <c r="A27" s="2">
        <v>1</v>
      </c>
      <c r="B27" s="5" t="s">
        <v>36</v>
      </c>
      <c r="C27" s="6"/>
      <c r="D27" s="6"/>
      <c r="E27" s="6"/>
      <c r="F27" s="6"/>
    </row>
    <row r="28" spans="1:6" ht="29.25" customHeight="1" x14ac:dyDescent="0.25">
      <c r="A28" s="2">
        <v>2</v>
      </c>
      <c r="B28" s="5" t="s">
        <v>37</v>
      </c>
      <c r="C28" s="6"/>
      <c r="D28" s="6"/>
      <c r="E28" s="6"/>
      <c r="F28" s="6"/>
    </row>
    <row r="29" spans="1:6" ht="29.25" customHeight="1" x14ac:dyDescent="0.25">
      <c r="A29" s="3" t="s">
        <v>20</v>
      </c>
      <c r="B29" s="4" t="s">
        <v>38</v>
      </c>
      <c r="C29" s="4"/>
      <c r="D29" s="4"/>
      <c r="E29" s="4"/>
      <c r="F29" s="4"/>
    </row>
    <row r="30" spans="1:6" ht="29.25" customHeight="1" x14ac:dyDescent="0.25">
      <c r="A30" s="3" t="s">
        <v>39</v>
      </c>
      <c r="B30" s="3" t="s">
        <v>40</v>
      </c>
      <c r="C30" s="7"/>
      <c r="D30" s="7"/>
      <c r="E30" s="7"/>
      <c r="F30" s="7"/>
    </row>
    <row r="31" spans="1:6" ht="29.25" customHeight="1" x14ac:dyDescent="0.25">
      <c r="A31" s="3" t="s">
        <v>41</v>
      </c>
      <c r="B31" s="3" t="s">
        <v>42</v>
      </c>
      <c r="C31" s="7"/>
      <c r="D31" s="7"/>
      <c r="E31" s="7"/>
      <c r="F31" s="7"/>
    </row>
    <row r="32" spans="1:6" ht="29.25" customHeight="1" x14ac:dyDescent="0.25">
      <c r="A32" s="2">
        <v>1</v>
      </c>
      <c r="B32" s="5" t="s">
        <v>43</v>
      </c>
      <c r="C32" s="6"/>
      <c r="D32" s="6"/>
      <c r="E32" s="6"/>
      <c r="F32" s="6"/>
    </row>
    <row r="33" spans="1:6" ht="29.25" customHeight="1" x14ac:dyDescent="0.25">
      <c r="A33" s="2" t="s">
        <v>44</v>
      </c>
      <c r="B33" s="5" t="s">
        <v>45</v>
      </c>
      <c r="C33" s="6"/>
      <c r="D33" s="6"/>
      <c r="E33" s="6"/>
      <c r="F33" s="6"/>
    </row>
    <row r="34" spans="1:6" ht="29.25" customHeight="1" x14ac:dyDescent="0.25">
      <c r="A34" s="3" t="s">
        <v>46</v>
      </c>
      <c r="B34" s="3" t="s">
        <v>47</v>
      </c>
      <c r="C34" s="7"/>
      <c r="D34" s="7"/>
      <c r="E34" s="7"/>
      <c r="F34" s="7"/>
    </row>
    <row r="35" spans="1:6" ht="29.25" customHeight="1" x14ac:dyDescent="0.25">
      <c r="A35" s="2">
        <v>1</v>
      </c>
      <c r="B35" s="5" t="s">
        <v>48</v>
      </c>
      <c r="C35" s="6"/>
      <c r="D35" s="6"/>
      <c r="E35" s="6"/>
      <c r="F35" s="6"/>
    </row>
    <row r="36" spans="1:6" ht="35.25" customHeight="1" x14ac:dyDescent="0.25">
      <c r="A36" s="8">
        <v>2</v>
      </c>
      <c r="B36" s="9" t="s">
        <v>49</v>
      </c>
      <c r="C36" s="10"/>
      <c r="D36" s="10"/>
      <c r="E36" s="10"/>
      <c r="F36" s="10"/>
    </row>
    <row r="37" spans="1:6" ht="60.75" customHeight="1" x14ac:dyDescent="0.25">
      <c r="A37" s="33" t="s">
        <v>68</v>
      </c>
      <c r="B37" s="34"/>
      <c r="C37" s="34"/>
      <c r="D37" s="34"/>
      <c r="E37" s="34"/>
      <c r="F37" s="34"/>
    </row>
    <row r="38" spans="1:6" x14ac:dyDescent="0.25">
      <c r="A38" s="1"/>
    </row>
    <row r="39" spans="1:6" x14ac:dyDescent="0.25">
      <c r="A39" s="1"/>
    </row>
    <row r="40" spans="1:6" x14ac:dyDescent="0.25">
      <c r="A40" s="1"/>
    </row>
    <row r="41" spans="1:6" x14ac:dyDescent="0.25">
      <c r="A41" s="1"/>
    </row>
    <row r="42" spans="1:6" x14ac:dyDescent="0.25">
      <c r="A42" s="1"/>
    </row>
    <row r="43" spans="1:6" x14ac:dyDescent="0.25">
      <c r="A43" s="1"/>
    </row>
  </sheetData>
  <mergeCells count="12">
    <mergeCell ref="D1:F1"/>
    <mergeCell ref="A1:C1"/>
    <mergeCell ref="A2:F2"/>
    <mergeCell ref="A3:F3"/>
    <mergeCell ref="A4:F4"/>
    <mergeCell ref="A37:F37"/>
    <mergeCell ref="A5:A6"/>
    <mergeCell ref="B5:B6"/>
    <mergeCell ref="E5:E6"/>
    <mergeCell ref="F5:F6"/>
    <mergeCell ref="C5:C6"/>
    <mergeCell ref="D5:D6"/>
  </mergeCells>
  <pageMargins left="0.2" right="0.17" top="0.28000000000000003" bottom="0.25" header="0.22" footer="0.1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0"/>
  <sheetViews>
    <sheetView tabSelected="1" view="pageLayout" zoomScaleNormal="100" workbookViewId="0">
      <selection activeCell="A5" sqref="A5:S5"/>
    </sheetView>
  </sheetViews>
  <sheetFormatPr defaultRowHeight="15" x14ac:dyDescent="0.25"/>
  <cols>
    <col min="1" max="1" width="5.140625" style="15" customWidth="1"/>
    <col min="2" max="2" width="27.85546875" style="15" customWidth="1"/>
    <col min="3" max="3" width="10.7109375" style="15" customWidth="1"/>
    <col min="4" max="4" width="9.85546875" style="15" customWidth="1"/>
    <col min="5" max="7" width="8.5703125" style="15" customWidth="1"/>
    <col min="8" max="8" width="8.28515625" style="15" customWidth="1"/>
    <col min="9" max="9" width="6.28515625" style="15" customWidth="1"/>
    <col min="10" max="11" width="8.5703125" style="15" customWidth="1"/>
    <col min="12" max="12" width="6.28515625" style="15" customWidth="1"/>
    <col min="13" max="15" width="8.42578125" style="15" customWidth="1"/>
    <col min="16" max="16" width="6.28515625" style="15" customWidth="1"/>
    <col min="17" max="18" width="8.42578125" style="15" customWidth="1"/>
    <col min="19" max="19" width="6.28515625" style="15" customWidth="1"/>
    <col min="20" max="16384" width="9.140625" style="15"/>
  </cols>
  <sheetData>
    <row r="1" spans="1:20" ht="28.5" customHeight="1" x14ac:dyDescent="0.25">
      <c r="A1" s="47" t="s">
        <v>109</v>
      </c>
      <c r="B1" s="48"/>
      <c r="C1" s="48"/>
      <c r="D1" s="48"/>
      <c r="E1" s="48"/>
      <c r="F1" s="48"/>
      <c r="G1" s="48"/>
      <c r="H1" s="48"/>
      <c r="I1" s="48"/>
      <c r="J1" s="48"/>
      <c r="K1" s="48"/>
      <c r="L1" s="48"/>
      <c r="M1" s="48"/>
      <c r="N1" s="48"/>
      <c r="O1" s="48"/>
      <c r="P1" s="48"/>
      <c r="Q1" s="45" t="s">
        <v>115</v>
      </c>
      <c r="R1" s="46"/>
      <c r="S1" s="46"/>
    </row>
    <row r="2" spans="1:20" ht="22.5" customHeight="1" x14ac:dyDescent="0.25">
      <c r="A2" s="51" t="s">
        <v>111</v>
      </c>
      <c r="B2" s="52"/>
      <c r="C2" s="52"/>
      <c r="D2" s="52"/>
      <c r="E2" s="52"/>
      <c r="F2" s="52"/>
      <c r="G2" s="52"/>
      <c r="H2" s="52"/>
      <c r="I2" s="52"/>
      <c r="J2" s="52"/>
      <c r="K2" s="52"/>
      <c r="L2" s="52"/>
      <c r="M2" s="52"/>
      <c r="N2" s="52"/>
      <c r="O2" s="52"/>
      <c r="P2" s="52"/>
      <c r="Q2" s="52"/>
      <c r="R2" s="52"/>
      <c r="S2" s="52"/>
      <c r="T2" s="53"/>
    </row>
    <row r="3" spans="1:20" ht="19.5" customHeight="1" x14ac:dyDescent="0.25">
      <c r="A3" s="54" t="s">
        <v>116</v>
      </c>
      <c r="B3" s="55"/>
      <c r="C3" s="55"/>
      <c r="D3" s="55"/>
      <c r="E3" s="55"/>
      <c r="F3" s="55"/>
      <c r="G3" s="55"/>
      <c r="H3" s="55"/>
      <c r="I3" s="55"/>
      <c r="J3" s="55"/>
      <c r="K3" s="55"/>
      <c r="L3" s="55"/>
      <c r="M3" s="55"/>
      <c r="N3" s="55"/>
      <c r="O3" s="55"/>
      <c r="P3" s="55"/>
      <c r="Q3" s="55"/>
      <c r="R3" s="55"/>
      <c r="S3" s="55"/>
      <c r="T3" s="53"/>
    </row>
    <row r="4" spans="1:20" ht="19.5" customHeight="1" x14ac:dyDescent="0.25">
      <c r="A4" s="54" t="s">
        <v>117</v>
      </c>
      <c r="B4" s="54"/>
      <c r="C4" s="54"/>
      <c r="D4" s="54"/>
      <c r="E4" s="54"/>
      <c r="F4" s="54"/>
      <c r="G4" s="54"/>
      <c r="H4" s="54"/>
      <c r="I4" s="54"/>
      <c r="J4" s="54"/>
      <c r="K4" s="54"/>
      <c r="L4" s="54"/>
      <c r="M4" s="54"/>
      <c r="N4" s="54"/>
      <c r="O4" s="54"/>
      <c r="P4" s="54"/>
      <c r="Q4" s="54"/>
      <c r="R4" s="54"/>
      <c r="S4" s="54"/>
    </row>
    <row r="5" spans="1:20" ht="20.25" customHeight="1" x14ac:dyDescent="0.25">
      <c r="A5" s="56" t="s">
        <v>3</v>
      </c>
      <c r="B5" s="46"/>
      <c r="C5" s="46"/>
      <c r="D5" s="46"/>
      <c r="E5" s="46"/>
      <c r="F5" s="46"/>
      <c r="G5" s="46"/>
      <c r="H5" s="46"/>
      <c r="I5" s="46"/>
      <c r="J5" s="46"/>
      <c r="K5" s="46"/>
      <c r="L5" s="46"/>
      <c r="M5" s="46"/>
      <c r="N5" s="46"/>
      <c r="O5" s="46"/>
      <c r="P5" s="46"/>
      <c r="Q5" s="46"/>
      <c r="R5" s="46"/>
      <c r="S5" s="46"/>
    </row>
    <row r="6" spans="1:20" ht="23.25" customHeight="1" x14ac:dyDescent="0.25">
      <c r="A6" s="50" t="s">
        <v>4</v>
      </c>
      <c r="B6" s="50" t="s">
        <v>52</v>
      </c>
      <c r="C6" s="50" t="s">
        <v>53</v>
      </c>
      <c r="D6" s="50" t="s">
        <v>54</v>
      </c>
      <c r="E6" s="50"/>
      <c r="F6" s="50" t="s">
        <v>112</v>
      </c>
      <c r="G6" s="50"/>
      <c r="H6" s="50"/>
      <c r="I6" s="50"/>
      <c r="J6" s="50"/>
      <c r="K6" s="50"/>
      <c r="L6" s="50"/>
      <c r="M6" s="50" t="s">
        <v>113</v>
      </c>
      <c r="N6" s="50"/>
      <c r="O6" s="50"/>
      <c r="P6" s="50"/>
      <c r="Q6" s="50"/>
      <c r="R6" s="50"/>
      <c r="S6" s="50"/>
    </row>
    <row r="7" spans="1:20" ht="28.5" customHeight="1" x14ac:dyDescent="0.25">
      <c r="A7" s="50"/>
      <c r="B7" s="50"/>
      <c r="C7" s="50"/>
      <c r="D7" s="49" t="s">
        <v>55</v>
      </c>
      <c r="E7" s="49" t="s">
        <v>56</v>
      </c>
      <c r="F7" s="49" t="s">
        <v>53</v>
      </c>
      <c r="G7" s="49" t="s">
        <v>55</v>
      </c>
      <c r="H7" s="49"/>
      <c r="I7" s="49"/>
      <c r="J7" s="49" t="s">
        <v>56</v>
      </c>
      <c r="K7" s="49"/>
      <c r="L7" s="49"/>
      <c r="M7" s="49" t="s">
        <v>53</v>
      </c>
      <c r="N7" s="49" t="s">
        <v>55</v>
      </c>
      <c r="O7" s="49"/>
      <c r="P7" s="49"/>
      <c r="Q7" s="49" t="s">
        <v>56</v>
      </c>
      <c r="R7" s="49"/>
      <c r="S7" s="49"/>
    </row>
    <row r="8" spans="1:20" ht="57.75" customHeight="1" x14ac:dyDescent="0.25">
      <c r="A8" s="50"/>
      <c r="B8" s="50"/>
      <c r="C8" s="50"/>
      <c r="D8" s="49"/>
      <c r="E8" s="49"/>
      <c r="F8" s="49"/>
      <c r="G8" s="16" t="s">
        <v>53</v>
      </c>
      <c r="H8" s="16" t="s">
        <v>57</v>
      </c>
      <c r="I8" s="16" t="s">
        <v>58</v>
      </c>
      <c r="J8" s="16" t="s">
        <v>53</v>
      </c>
      <c r="K8" s="16" t="s">
        <v>57</v>
      </c>
      <c r="L8" s="16" t="s">
        <v>58</v>
      </c>
      <c r="M8" s="49"/>
      <c r="N8" s="16" t="s">
        <v>53</v>
      </c>
      <c r="O8" s="16" t="s">
        <v>57</v>
      </c>
      <c r="P8" s="16" t="s">
        <v>58</v>
      </c>
      <c r="Q8" s="16" t="s">
        <v>53</v>
      </c>
      <c r="R8" s="16" t="s">
        <v>57</v>
      </c>
      <c r="S8" s="16" t="s">
        <v>58</v>
      </c>
    </row>
    <row r="9" spans="1:20" s="58" customFormat="1" ht="25.5" customHeight="1" x14ac:dyDescent="0.25">
      <c r="A9" s="57" t="s">
        <v>9</v>
      </c>
      <c r="B9" s="57" t="s">
        <v>10</v>
      </c>
      <c r="C9" s="57" t="s">
        <v>50</v>
      </c>
      <c r="D9" s="57" t="s">
        <v>59</v>
      </c>
      <c r="E9" s="57" t="s">
        <v>60</v>
      </c>
      <c r="F9" s="57" t="s">
        <v>61</v>
      </c>
      <c r="G9" s="57" t="s">
        <v>62</v>
      </c>
      <c r="H9" s="57">
        <v>6</v>
      </c>
      <c r="I9" s="57">
        <v>7</v>
      </c>
      <c r="J9" s="57" t="s">
        <v>63</v>
      </c>
      <c r="K9" s="57">
        <v>9</v>
      </c>
      <c r="L9" s="57">
        <v>10</v>
      </c>
      <c r="M9" s="57" t="s">
        <v>64</v>
      </c>
      <c r="N9" s="57" t="s">
        <v>65</v>
      </c>
      <c r="O9" s="57">
        <v>13</v>
      </c>
      <c r="P9" s="57">
        <v>14</v>
      </c>
      <c r="Q9" s="57" t="s">
        <v>66</v>
      </c>
      <c r="R9" s="57">
        <v>16</v>
      </c>
      <c r="S9" s="57">
        <v>17</v>
      </c>
    </row>
    <row r="10" spans="1:20" ht="21" customHeight="1" x14ac:dyDescent="0.25">
      <c r="A10" s="17"/>
      <c r="B10" s="18" t="s">
        <v>51</v>
      </c>
      <c r="C10" s="29">
        <f>C11+C38</f>
        <v>1572783.5340000002</v>
      </c>
      <c r="D10" s="29">
        <f t="shared" ref="D10:S10" si="0">D11+D38</f>
        <v>1214716.7340000002</v>
      </c>
      <c r="E10" s="29">
        <f>E11+E38</f>
        <v>358066.8</v>
      </c>
      <c r="F10" s="29">
        <f t="shared" si="0"/>
        <v>849500.2</v>
      </c>
      <c r="G10" s="29">
        <f t="shared" si="0"/>
        <v>657000</v>
      </c>
      <c r="H10" s="29">
        <f t="shared" si="0"/>
        <v>657000</v>
      </c>
      <c r="I10" s="29">
        <f t="shared" si="0"/>
        <v>0</v>
      </c>
      <c r="J10" s="29">
        <f t="shared" si="0"/>
        <v>192500.2</v>
      </c>
      <c r="K10" s="29">
        <f t="shared" si="0"/>
        <v>192500.2</v>
      </c>
      <c r="L10" s="29">
        <f t="shared" si="0"/>
        <v>0</v>
      </c>
      <c r="M10" s="29">
        <f t="shared" si="0"/>
        <v>723283.33400000003</v>
      </c>
      <c r="N10" s="29">
        <f t="shared" si="0"/>
        <v>557716.73400000005</v>
      </c>
      <c r="O10" s="29">
        <f t="shared" si="0"/>
        <v>557716.73400000005</v>
      </c>
      <c r="P10" s="29">
        <f t="shared" si="0"/>
        <v>0</v>
      </c>
      <c r="Q10" s="29">
        <f t="shared" si="0"/>
        <v>165566.6</v>
      </c>
      <c r="R10" s="29">
        <f t="shared" si="0"/>
        <v>165566.6</v>
      </c>
      <c r="S10" s="29">
        <f t="shared" si="0"/>
        <v>0</v>
      </c>
    </row>
    <row r="11" spans="1:20" s="21" customFormat="1" ht="21" customHeight="1" x14ac:dyDescent="0.25">
      <c r="A11" s="19" t="s">
        <v>12</v>
      </c>
      <c r="B11" s="20" t="s">
        <v>80</v>
      </c>
      <c r="C11" s="13">
        <f>SUM(D11:E11)</f>
        <v>93342.2</v>
      </c>
      <c r="D11" s="13">
        <f>G11+N11</f>
        <v>8956</v>
      </c>
      <c r="E11" s="13">
        <f>J11+Q11</f>
        <v>84386.2</v>
      </c>
      <c r="F11" s="13">
        <f>G11+J11</f>
        <v>58021.2</v>
      </c>
      <c r="G11" s="13">
        <f>H11+I11</f>
        <v>1788</v>
      </c>
      <c r="H11" s="20">
        <v>1788</v>
      </c>
      <c r="I11" s="20">
        <f t="shared" ref="I11:Q11" si="1">SUM(I12:I37)</f>
        <v>0</v>
      </c>
      <c r="J11" s="20">
        <f t="shared" si="1"/>
        <v>56233.2</v>
      </c>
      <c r="K11" s="20">
        <f t="shared" si="1"/>
        <v>56233.2</v>
      </c>
      <c r="L11" s="20">
        <f t="shared" si="1"/>
        <v>0</v>
      </c>
      <c r="M11" s="20">
        <f t="shared" si="1"/>
        <v>35321</v>
      </c>
      <c r="N11" s="20">
        <f t="shared" si="1"/>
        <v>7168</v>
      </c>
      <c r="O11" s="20">
        <f t="shared" si="1"/>
        <v>7168</v>
      </c>
      <c r="P11" s="20">
        <f t="shared" si="1"/>
        <v>0</v>
      </c>
      <c r="Q11" s="20">
        <f t="shared" si="1"/>
        <v>28153</v>
      </c>
      <c r="R11" s="20">
        <f>SUM(R12:R37)</f>
        <v>28153</v>
      </c>
      <c r="S11" s="20">
        <f t="shared" ref="S11" si="2">SUM(S12:S36)</f>
        <v>0</v>
      </c>
    </row>
    <row r="12" spans="1:20" ht="21" customHeight="1" x14ac:dyDescent="0.25">
      <c r="A12" s="22">
        <v>1</v>
      </c>
      <c r="B12" s="23" t="s">
        <v>81</v>
      </c>
      <c r="C12" s="14">
        <f>SUM(D12:E12)</f>
        <v>31644.7</v>
      </c>
      <c r="D12" s="14">
        <f>G12+N12</f>
        <v>7168</v>
      </c>
      <c r="E12" s="14">
        <f>J12+Q12</f>
        <v>24476.7</v>
      </c>
      <c r="F12" s="14">
        <f>G12+J12</f>
        <v>12276.7</v>
      </c>
      <c r="G12" s="14">
        <f>H12+I12</f>
        <v>0</v>
      </c>
      <c r="H12" s="30"/>
      <c r="I12" s="14"/>
      <c r="J12" s="14">
        <f>K12+L12</f>
        <v>12276.7</v>
      </c>
      <c r="K12" s="30">
        <f>'[1]2020'!$F9-0.3</f>
        <v>12276.7</v>
      </c>
      <c r="L12" s="14"/>
      <c r="M12" s="14">
        <f>N12+Q12</f>
        <v>19368</v>
      </c>
      <c r="N12" s="14">
        <f>O12+P12</f>
        <v>7168</v>
      </c>
      <c r="O12" s="14">
        <v>7168</v>
      </c>
      <c r="P12" s="14"/>
      <c r="Q12" s="14">
        <f>R12+S12</f>
        <v>12200</v>
      </c>
      <c r="R12" s="14">
        <v>12200</v>
      </c>
      <c r="S12" s="14"/>
    </row>
    <row r="13" spans="1:20" ht="21" customHeight="1" x14ac:dyDescent="0.25">
      <c r="A13" s="22">
        <v>2</v>
      </c>
      <c r="B13" s="23" t="s">
        <v>110</v>
      </c>
      <c r="C13" s="14">
        <f t="shared" ref="C13:C49" si="3">SUM(D13:E13)</f>
        <v>3939.8</v>
      </c>
      <c r="D13" s="14">
        <f t="shared" ref="D13:D49" si="4">G13+N13</f>
        <v>0</v>
      </c>
      <c r="E13" s="14">
        <f t="shared" ref="E13:E49" si="5">J13+Q13</f>
        <v>3939.8</v>
      </c>
      <c r="F13" s="14">
        <f t="shared" ref="F13:F49" si="6">G13+J13</f>
        <v>3939.8</v>
      </c>
      <c r="G13" s="14">
        <f t="shared" ref="G13:G49" si="7">H13+I13</f>
        <v>0</v>
      </c>
      <c r="H13" s="30"/>
      <c r="I13" s="14"/>
      <c r="J13" s="14">
        <f t="shared" ref="J13:J49" si="8">K13+L13</f>
        <v>3939.8</v>
      </c>
      <c r="K13" s="30">
        <f>'[1]2020'!$F10-0.2</f>
        <v>3939.8</v>
      </c>
      <c r="L13" s="14"/>
      <c r="M13" s="14">
        <f t="shared" ref="M13:M49" si="9">N13+Q13</f>
        <v>0</v>
      </c>
      <c r="N13" s="14">
        <f t="shared" ref="N13:N49" si="10">O13+P13</f>
        <v>0</v>
      </c>
      <c r="O13" s="14"/>
      <c r="P13" s="14"/>
      <c r="Q13" s="14">
        <f t="shared" ref="Q13:Q49" si="11">R13+S13</f>
        <v>0</v>
      </c>
      <c r="R13" s="14"/>
      <c r="S13" s="14"/>
    </row>
    <row r="14" spans="1:20" ht="21" customHeight="1" x14ac:dyDescent="0.25">
      <c r="A14" s="22">
        <v>3</v>
      </c>
      <c r="B14" s="23" t="s">
        <v>82</v>
      </c>
      <c r="C14" s="14">
        <f t="shared" si="3"/>
        <v>16243.7</v>
      </c>
      <c r="D14" s="14">
        <f t="shared" si="4"/>
        <v>0</v>
      </c>
      <c r="E14" s="14">
        <f t="shared" si="5"/>
        <v>16243.7</v>
      </c>
      <c r="F14" s="14">
        <f t="shared" si="6"/>
        <v>13499.7</v>
      </c>
      <c r="G14" s="14">
        <f t="shared" si="7"/>
        <v>0</v>
      </c>
      <c r="H14" s="30"/>
      <c r="I14" s="14"/>
      <c r="J14" s="14">
        <f t="shared" si="8"/>
        <v>13499.7</v>
      </c>
      <c r="K14" s="30">
        <f>'[1]2020'!$F11-0.3</f>
        <v>13499.7</v>
      </c>
      <c r="L14" s="14"/>
      <c r="M14" s="14">
        <f t="shared" si="9"/>
        <v>2744</v>
      </c>
      <c r="N14" s="14">
        <f t="shared" si="10"/>
        <v>0</v>
      </c>
      <c r="O14" s="14"/>
      <c r="P14" s="14"/>
      <c r="Q14" s="14">
        <f t="shared" si="11"/>
        <v>2744</v>
      </c>
      <c r="R14" s="14">
        <v>2744</v>
      </c>
      <c r="S14" s="14"/>
    </row>
    <row r="15" spans="1:20" ht="21" customHeight="1" x14ac:dyDescent="0.25">
      <c r="A15" s="22">
        <v>4</v>
      </c>
      <c r="B15" s="23" t="s">
        <v>83</v>
      </c>
      <c r="C15" s="14">
        <f t="shared" si="3"/>
        <v>14947</v>
      </c>
      <c r="D15" s="14">
        <f t="shared" si="4"/>
        <v>0</v>
      </c>
      <c r="E15" s="14">
        <f t="shared" si="5"/>
        <v>14947</v>
      </c>
      <c r="F15" s="14">
        <f t="shared" si="6"/>
        <v>14947</v>
      </c>
      <c r="G15" s="14">
        <f t="shared" si="7"/>
        <v>0</v>
      </c>
      <c r="H15" s="30"/>
      <c r="I15" s="14"/>
      <c r="J15" s="14">
        <f t="shared" si="8"/>
        <v>14947</v>
      </c>
      <c r="K15" s="30">
        <f>'[1]2020'!$F12</f>
        <v>14947</v>
      </c>
      <c r="L15" s="14"/>
      <c r="M15" s="14">
        <f t="shared" si="9"/>
        <v>0</v>
      </c>
      <c r="N15" s="14">
        <f t="shared" si="10"/>
        <v>0</v>
      </c>
      <c r="O15" s="14"/>
      <c r="P15" s="14"/>
      <c r="Q15" s="14">
        <f t="shared" si="11"/>
        <v>0</v>
      </c>
      <c r="R15" s="14"/>
      <c r="S15" s="14"/>
    </row>
    <row r="16" spans="1:20" ht="21" customHeight="1" x14ac:dyDescent="0.25">
      <c r="A16" s="22">
        <v>5</v>
      </c>
      <c r="B16" s="23" t="s">
        <v>84</v>
      </c>
      <c r="C16" s="14">
        <f t="shared" si="3"/>
        <v>12460</v>
      </c>
      <c r="D16" s="14">
        <f t="shared" si="4"/>
        <v>0</v>
      </c>
      <c r="E16" s="14">
        <f t="shared" si="5"/>
        <v>12460</v>
      </c>
      <c r="F16" s="14">
        <f t="shared" si="6"/>
        <v>7900</v>
      </c>
      <c r="G16" s="14">
        <f t="shared" si="7"/>
        <v>0</v>
      </c>
      <c r="H16" s="30"/>
      <c r="I16" s="14"/>
      <c r="J16" s="14">
        <f t="shared" si="8"/>
        <v>7900</v>
      </c>
      <c r="K16" s="30">
        <f>'[1]2020'!$F13</f>
        <v>7900</v>
      </c>
      <c r="L16" s="14"/>
      <c r="M16" s="14">
        <f t="shared" si="9"/>
        <v>4560</v>
      </c>
      <c r="N16" s="14">
        <f t="shared" si="10"/>
        <v>0</v>
      </c>
      <c r="O16" s="14"/>
      <c r="P16" s="14"/>
      <c r="Q16" s="14">
        <f t="shared" si="11"/>
        <v>4560</v>
      </c>
      <c r="R16" s="14">
        <v>4560</v>
      </c>
      <c r="S16" s="14"/>
    </row>
    <row r="17" spans="1:19" ht="21" customHeight="1" x14ac:dyDescent="0.25">
      <c r="A17" s="22">
        <v>6</v>
      </c>
      <c r="B17" s="23" t="s">
        <v>85</v>
      </c>
      <c r="C17" s="14">
        <f t="shared" si="3"/>
        <v>50</v>
      </c>
      <c r="D17" s="14">
        <f t="shared" si="4"/>
        <v>0</v>
      </c>
      <c r="E17" s="14">
        <f t="shared" si="5"/>
        <v>50</v>
      </c>
      <c r="F17" s="14">
        <f t="shared" si="6"/>
        <v>50</v>
      </c>
      <c r="G17" s="14">
        <f t="shared" si="7"/>
        <v>0</v>
      </c>
      <c r="H17" s="30"/>
      <c r="I17" s="14"/>
      <c r="J17" s="14">
        <f t="shared" si="8"/>
        <v>50</v>
      </c>
      <c r="K17" s="30">
        <f>'[1]2020'!$F17</f>
        <v>50</v>
      </c>
      <c r="L17" s="14"/>
      <c r="M17" s="14">
        <f t="shared" si="9"/>
        <v>0</v>
      </c>
      <c r="N17" s="14">
        <f t="shared" si="10"/>
        <v>0</v>
      </c>
      <c r="O17" s="14"/>
      <c r="P17" s="14"/>
      <c r="Q17" s="14">
        <f t="shared" si="11"/>
        <v>0</v>
      </c>
      <c r="R17" s="14"/>
      <c r="S17" s="14"/>
    </row>
    <row r="18" spans="1:19" ht="21" customHeight="1" x14ac:dyDescent="0.25">
      <c r="A18" s="22">
        <v>7</v>
      </c>
      <c r="B18" s="23" t="s">
        <v>86</v>
      </c>
      <c r="C18" s="14">
        <f t="shared" si="3"/>
        <v>100</v>
      </c>
      <c r="D18" s="14">
        <f t="shared" si="4"/>
        <v>0</v>
      </c>
      <c r="E18" s="14">
        <f t="shared" si="5"/>
        <v>100</v>
      </c>
      <c r="F18" s="14">
        <f t="shared" si="6"/>
        <v>50</v>
      </c>
      <c r="G18" s="14">
        <f t="shared" si="7"/>
        <v>0</v>
      </c>
      <c r="H18" s="30"/>
      <c r="I18" s="14"/>
      <c r="J18" s="14">
        <f t="shared" si="8"/>
        <v>50</v>
      </c>
      <c r="K18" s="30">
        <f>'[1]2020'!$F18</f>
        <v>50</v>
      </c>
      <c r="L18" s="14"/>
      <c r="M18" s="14">
        <f t="shared" si="9"/>
        <v>50</v>
      </c>
      <c r="N18" s="14">
        <f t="shared" si="10"/>
        <v>0</v>
      </c>
      <c r="O18" s="14"/>
      <c r="P18" s="14"/>
      <c r="Q18" s="14">
        <f t="shared" si="11"/>
        <v>50</v>
      </c>
      <c r="R18" s="14">
        <v>50</v>
      </c>
      <c r="S18" s="14"/>
    </row>
    <row r="19" spans="1:19" ht="21" customHeight="1" x14ac:dyDescent="0.25">
      <c r="A19" s="22">
        <v>8</v>
      </c>
      <c r="B19" s="23" t="s">
        <v>87</v>
      </c>
      <c r="C19" s="14">
        <f t="shared" si="3"/>
        <v>100</v>
      </c>
      <c r="D19" s="14">
        <f t="shared" si="4"/>
        <v>0</v>
      </c>
      <c r="E19" s="14">
        <f t="shared" si="5"/>
        <v>100</v>
      </c>
      <c r="F19" s="14">
        <f t="shared" si="6"/>
        <v>50</v>
      </c>
      <c r="G19" s="14">
        <f t="shared" si="7"/>
        <v>0</v>
      </c>
      <c r="H19" s="30"/>
      <c r="I19" s="14"/>
      <c r="J19" s="14">
        <f t="shared" si="8"/>
        <v>50</v>
      </c>
      <c r="K19" s="30">
        <f>'[1]2020'!$F19</f>
        <v>50</v>
      </c>
      <c r="L19" s="14"/>
      <c r="M19" s="14">
        <f t="shared" si="9"/>
        <v>50</v>
      </c>
      <c r="N19" s="14">
        <f t="shared" si="10"/>
        <v>0</v>
      </c>
      <c r="O19" s="14"/>
      <c r="P19" s="14"/>
      <c r="Q19" s="14">
        <f t="shared" si="11"/>
        <v>50</v>
      </c>
      <c r="R19" s="14">
        <v>50</v>
      </c>
      <c r="S19" s="14"/>
    </row>
    <row r="20" spans="1:19" ht="21" customHeight="1" x14ac:dyDescent="0.25">
      <c r="A20" s="22">
        <v>9</v>
      </c>
      <c r="B20" s="23" t="s">
        <v>88</v>
      </c>
      <c r="C20" s="14">
        <f t="shared" si="3"/>
        <v>50</v>
      </c>
      <c r="D20" s="14">
        <f t="shared" si="4"/>
        <v>0</v>
      </c>
      <c r="E20" s="14">
        <f t="shared" si="5"/>
        <v>50</v>
      </c>
      <c r="F20" s="14">
        <f t="shared" si="6"/>
        <v>50</v>
      </c>
      <c r="G20" s="14">
        <f t="shared" si="7"/>
        <v>0</v>
      </c>
      <c r="H20" s="30"/>
      <c r="I20" s="14"/>
      <c r="J20" s="14">
        <f t="shared" si="8"/>
        <v>50</v>
      </c>
      <c r="K20" s="30">
        <f>'[1]2020'!$F20</f>
        <v>50</v>
      </c>
      <c r="L20" s="14"/>
      <c r="M20" s="14">
        <f t="shared" si="9"/>
        <v>0</v>
      </c>
      <c r="N20" s="14">
        <f t="shared" si="10"/>
        <v>0</v>
      </c>
      <c r="O20" s="14"/>
      <c r="P20" s="14"/>
      <c r="Q20" s="14">
        <f t="shared" si="11"/>
        <v>0</v>
      </c>
      <c r="R20" s="14"/>
      <c r="S20" s="14"/>
    </row>
    <row r="21" spans="1:19" ht="21" customHeight="1" x14ac:dyDescent="0.25">
      <c r="A21" s="22">
        <v>10</v>
      </c>
      <c r="B21" s="23" t="s">
        <v>89</v>
      </c>
      <c r="C21" s="14">
        <f t="shared" si="3"/>
        <v>100</v>
      </c>
      <c r="D21" s="14">
        <f t="shared" si="4"/>
        <v>0</v>
      </c>
      <c r="E21" s="14">
        <f t="shared" si="5"/>
        <v>100</v>
      </c>
      <c r="F21" s="14">
        <f t="shared" si="6"/>
        <v>100</v>
      </c>
      <c r="G21" s="14">
        <f t="shared" si="7"/>
        <v>0</v>
      </c>
      <c r="H21" s="30"/>
      <c r="I21" s="14"/>
      <c r="J21" s="14">
        <f t="shared" si="8"/>
        <v>100</v>
      </c>
      <c r="K21" s="30">
        <f>'[1]2020'!$F21</f>
        <v>100</v>
      </c>
      <c r="L21" s="14"/>
      <c r="M21" s="14">
        <f t="shared" si="9"/>
        <v>0</v>
      </c>
      <c r="N21" s="14">
        <f t="shared" si="10"/>
        <v>0</v>
      </c>
      <c r="O21" s="14"/>
      <c r="P21" s="14"/>
      <c r="Q21" s="14">
        <f t="shared" si="11"/>
        <v>0</v>
      </c>
      <c r="R21" s="14"/>
      <c r="S21" s="14"/>
    </row>
    <row r="22" spans="1:19" ht="21" customHeight="1" x14ac:dyDescent="0.25">
      <c r="A22" s="22">
        <v>11</v>
      </c>
      <c r="B22" s="23" t="s">
        <v>90</v>
      </c>
      <c r="C22" s="14">
        <f t="shared" si="3"/>
        <v>100</v>
      </c>
      <c r="D22" s="14">
        <f t="shared" si="4"/>
        <v>0</v>
      </c>
      <c r="E22" s="14">
        <f t="shared" si="5"/>
        <v>100</v>
      </c>
      <c r="F22" s="14">
        <f t="shared" si="6"/>
        <v>100</v>
      </c>
      <c r="G22" s="14">
        <f t="shared" si="7"/>
        <v>0</v>
      </c>
      <c r="H22" s="30"/>
      <c r="I22" s="14"/>
      <c r="J22" s="14">
        <f t="shared" si="8"/>
        <v>100</v>
      </c>
      <c r="K22" s="30">
        <f>'[1]2020'!$F22</f>
        <v>100</v>
      </c>
      <c r="L22" s="14"/>
      <c r="M22" s="14">
        <f t="shared" si="9"/>
        <v>0</v>
      </c>
      <c r="N22" s="14">
        <f t="shared" si="10"/>
        <v>0</v>
      </c>
      <c r="O22" s="14"/>
      <c r="P22" s="14"/>
      <c r="Q22" s="14">
        <f t="shared" si="11"/>
        <v>0</v>
      </c>
      <c r="R22" s="14"/>
      <c r="S22" s="14"/>
    </row>
    <row r="23" spans="1:19" ht="21" customHeight="1" x14ac:dyDescent="0.25">
      <c r="A23" s="22">
        <v>12</v>
      </c>
      <c r="B23" s="23" t="s">
        <v>91</v>
      </c>
      <c r="C23" s="14">
        <f t="shared" si="3"/>
        <v>550</v>
      </c>
      <c r="D23" s="14">
        <f t="shared" si="4"/>
        <v>0</v>
      </c>
      <c r="E23" s="14">
        <f t="shared" si="5"/>
        <v>550</v>
      </c>
      <c r="F23" s="14">
        <f t="shared" si="6"/>
        <v>550</v>
      </c>
      <c r="G23" s="14">
        <f t="shared" si="7"/>
        <v>0</v>
      </c>
      <c r="H23" s="30"/>
      <c r="I23" s="14"/>
      <c r="J23" s="14">
        <f t="shared" si="8"/>
        <v>550</v>
      </c>
      <c r="K23" s="30">
        <f>'[1]2020'!$F23</f>
        <v>550</v>
      </c>
      <c r="L23" s="14"/>
      <c r="M23" s="14">
        <f t="shared" si="9"/>
        <v>0</v>
      </c>
      <c r="N23" s="14">
        <f t="shared" si="10"/>
        <v>0</v>
      </c>
      <c r="O23" s="14"/>
      <c r="P23" s="14"/>
      <c r="Q23" s="14">
        <f t="shared" si="11"/>
        <v>0</v>
      </c>
      <c r="R23" s="14"/>
      <c r="S23" s="14"/>
    </row>
    <row r="24" spans="1:19" ht="21" customHeight="1" x14ac:dyDescent="0.25">
      <c r="A24" s="22">
        <v>13</v>
      </c>
      <c r="B24" s="23" t="s">
        <v>92</v>
      </c>
      <c r="C24" s="14">
        <f t="shared" si="3"/>
        <v>700</v>
      </c>
      <c r="D24" s="14">
        <f t="shared" si="4"/>
        <v>0</v>
      </c>
      <c r="E24" s="14">
        <f t="shared" si="5"/>
        <v>700</v>
      </c>
      <c r="F24" s="14">
        <f t="shared" si="6"/>
        <v>700</v>
      </c>
      <c r="G24" s="14">
        <f t="shared" si="7"/>
        <v>0</v>
      </c>
      <c r="H24" s="30"/>
      <c r="I24" s="14"/>
      <c r="J24" s="14">
        <f t="shared" si="8"/>
        <v>700</v>
      </c>
      <c r="K24" s="30">
        <f>'[1]2020'!$F24</f>
        <v>700</v>
      </c>
      <c r="L24" s="14"/>
      <c r="M24" s="14">
        <f t="shared" si="9"/>
        <v>0</v>
      </c>
      <c r="N24" s="14">
        <f t="shared" si="10"/>
        <v>0</v>
      </c>
      <c r="O24" s="14"/>
      <c r="P24" s="14"/>
      <c r="Q24" s="14">
        <f t="shared" si="11"/>
        <v>0</v>
      </c>
      <c r="R24" s="14"/>
      <c r="S24" s="14"/>
    </row>
    <row r="25" spans="1:19" ht="21" customHeight="1" x14ac:dyDescent="0.25">
      <c r="A25" s="22">
        <v>14</v>
      </c>
      <c r="B25" s="23" t="s">
        <v>93</v>
      </c>
      <c r="C25" s="14">
        <f t="shared" si="3"/>
        <v>980</v>
      </c>
      <c r="D25" s="14">
        <f t="shared" si="4"/>
        <v>0</v>
      </c>
      <c r="E25" s="14">
        <f t="shared" si="5"/>
        <v>980</v>
      </c>
      <c r="F25" s="14">
        <f t="shared" si="6"/>
        <v>980</v>
      </c>
      <c r="G25" s="14">
        <f t="shared" si="7"/>
        <v>0</v>
      </c>
      <c r="H25" s="30"/>
      <c r="I25" s="14"/>
      <c r="J25" s="14">
        <f t="shared" si="8"/>
        <v>980</v>
      </c>
      <c r="K25" s="30">
        <f>'[1]2020'!$F25</f>
        <v>980</v>
      </c>
      <c r="L25" s="14"/>
      <c r="M25" s="14">
        <f t="shared" si="9"/>
        <v>0</v>
      </c>
      <c r="N25" s="14">
        <f t="shared" si="10"/>
        <v>0</v>
      </c>
      <c r="O25" s="14"/>
      <c r="P25" s="14"/>
      <c r="Q25" s="14">
        <f t="shared" si="11"/>
        <v>0</v>
      </c>
      <c r="R25" s="14"/>
      <c r="S25" s="14"/>
    </row>
    <row r="26" spans="1:19" ht="21" customHeight="1" x14ac:dyDescent="0.25">
      <c r="A26" s="22">
        <v>15</v>
      </c>
      <c r="B26" s="23" t="s">
        <v>94</v>
      </c>
      <c r="C26" s="14">
        <f t="shared" si="3"/>
        <v>50</v>
      </c>
      <c r="D26" s="14">
        <f t="shared" si="4"/>
        <v>0</v>
      </c>
      <c r="E26" s="14">
        <f t="shared" si="5"/>
        <v>50</v>
      </c>
      <c r="F26" s="14">
        <f t="shared" si="6"/>
        <v>50</v>
      </c>
      <c r="G26" s="14">
        <f t="shared" si="7"/>
        <v>0</v>
      </c>
      <c r="H26" s="30"/>
      <c r="I26" s="14"/>
      <c r="J26" s="14">
        <f t="shared" si="8"/>
        <v>50</v>
      </c>
      <c r="K26" s="30">
        <f>'[1]2020'!$F26</f>
        <v>50</v>
      </c>
      <c r="L26" s="14"/>
      <c r="M26" s="14">
        <f t="shared" si="9"/>
        <v>0</v>
      </c>
      <c r="N26" s="14">
        <f t="shared" si="10"/>
        <v>0</v>
      </c>
      <c r="O26" s="14"/>
      <c r="P26" s="14"/>
      <c r="Q26" s="14">
        <f t="shared" si="11"/>
        <v>0</v>
      </c>
      <c r="R26" s="14"/>
      <c r="S26" s="14"/>
    </row>
    <row r="27" spans="1:19" ht="21" customHeight="1" x14ac:dyDescent="0.25">
      <c r="A27" s="22">
        <v>16</v>
      </c>
      <c r="B27" s="23" t="s">
        <v>95</v>
      </c>
      <c r="C27" s="14">
        <f t="shared" si="3"/>
        <v>490</v>
      </c>
      <c r="D27" s="14">
        <f t="shared" si="4"/>
        <v>0</v>
      </c>
      <c r="E27" s="14">
        <f t="shared" si="5"/>
        <v>490</v>
      </c>
      <c r="F27" s="14">
        <f t="shared" si="6"/>
        <v>490</v>
      </c>
      <c r="G27" s="14">
        <f t="shared" si="7"/>
        <v>0</v>
      </c>
      <c r="H27" s="30"/>
      <c r="I27" s="14"/>
      <c r="J27" s="14">
        <f t="shared" si="8"/>
        <v>490</v>
      </c>
      <c r="K27" s="30">
        <f>'[1]2020'!$F27</f>
        <v>490</v>
      </c>
      <c r="L27" s="14"/>
      <c r="M27" s="14">
        <f t="shared" si="9"/>
        <v>0</v>
      </c>
      <c r="N27" s="14">
        <f t="shared" si="10"/>
        <v>0</v>
      </c>
      <c r="O27" s="14"/>
      <c r="P27" s="14"/>
      <c r="Q27" s="14">
        <f t="shared" si="11"/>
        <v>0</v>
      </c>
      <c r="R27" s="14"/>
      <c r="S27" s="14"/>
    </row>
    <row r="28" spans="1:19" ht="21" customHeight="1" x14ac:dyDescent="0.25">
      <c r="A28" s="22">
        <v>17</v>
      </c>
      <c r="B28" s="23" t="s">
        <v>96</v>
      </c>
      <c r="C28" s="14">
        <f t="shared" si="3"/>
        <v>50</v>
      </c>
      <c r="D28" s="14">
        <f t="shared" si="4"/>
        <v>0</v>
      </c>
      <c r="E28" s="14">
        <f t="shared" si="5"/>
        <v>50</v>
      </c>
      <c r="F28" s="14">
        <f t="shared" si="6"/>
        <v>50</v>
      </c>
      <c r="G28" s="14">
        <f t="shared" si="7"/>
        <v>0</v>
      </c>
      <c r="H28" s="30"/>
      <c r="I28" s="24"/>
      <c r="J28" s="14">
        <f t="shared" si="8"/>
        <v>50</v>
      </c>
      <c r="K28" s="30">
        <f>'[1]2020'!$F28</f>
        <v>50</v>
      </c>
      <c r="L28" s="24"/>
      <c r="M28" s="14">
        <f t="shared" si="9"/>
        <v>0</v>
      </c>
      <c r="N28" s="14">
        <f t="shared" si="10"/>
        <v>0</v>
      </c>
      <c r="O28" s="24"/>
      <c r="P28" s="23"/>
      <c r="Q28" s="14">
        <f t="shared" si="11"/>
        <v>0</v>
      </c>
      <c r="R28" s="23"/>
      <c r="S28" s="23"/>
    </row>
    <row r="29" spans="1:19" ht="21" customHeight="1" x14ac:dyDescent="0.25">
      <c r="A29" s="22">
        <v>18</v>
      </c>
      <c r="B29" s="23" t="s">
        <v>97</v>
      </c>
      <c r="C29" s="14">
        <f t="shared" si="3"/>
        <v>50</v>
      </c>
      <c r="D29" s="14">
        <f t="shared" si="4"/>
        <v>0</v>
      </c>
      <c r="E29" s="14">
        <f t="shared" si="5"/>
        <v>50</v>
      </c>
      <c r="F29" s="14">
        <f t="shared" si="6"/>
        <v>50</v>
      </c>
      <c r="G29" s="14">
        <f t="shared" si="7"/>
        <v>0</v>
      </c>
      <c r="H29" s="30"/>
      <c r="I29" s="23"/>
      <c r="J29" s="14">
        <f t="shared" si="8"/>
        <v>50</v>
      </c>
      <c r="K29" s="30">
        <f>'[1]2020'!$F29</f>
        <v>50</v>
      </c>
      <c r="L29" s="23"/>
      <c r="M29" s="14">
        <f t="shared" si="9"/>
        <v>0</v>
      </c>
      <c r="N29" s="14">
        <f t="shared" si="10"/>
        <v>0</v>
      </c>
      <c r="O29" s="23"/>
      <c r="P29" s="23"/>
      <c r="Q29" s="14">
        <f t="shared" si="11"/>
        <v>0</v>
      </c>
      <c r="R29" s="23"/>
      <c r="S29" s="23"/>
    </row>
    <row r="30" spans="1:19" ht="21" customHeight="1" x14ac:dyDescent="0.25">
      <c r="A30" s="22">
        <v>19</v>
      </c>
      <c r="B30" s="23" t="s">
        <v>98</v>
      </c>
      <c r="C30" s="14">
        <f t="shared" si="3"/>
        <v>50</v>
      </c>
      <c r="D30" s="14">
        <f t="shared" si="4"/>
        <v>0</v>
      </c>
      <c r="E30" s="14">
        <f t="shared" si="5"/>
        <v>50</v>
      </c>
      <c r="F30" s="14">
        <f t="shared" si="6"/>
        <v>50</v>
      </c>
      <c r="G30" s="14">
        <f t="shared" si="7"/>
        <v>0</v>
      </c>
      <c r="H30" s="30"/>
      <c r="I30" s="23"/>
      <c r="J30" s="14">
        <f t="shared" si="8"/>
        <v>50</v>
      </c>
      <c r="K30" s="30">
        <f>'[1]2020'!$F31</f>
        <v>50</v>
      </c>
      <c r="L30" s="23"/>
      <c r="M30" s="14">
        <f t="shared" si="9"/>
        <v>0</v>
      </c>
      <c r="N30" s="14">
        <f t="shared" si="10"/>
        <v>0</v>
      </c>
      <c r="O30" s="23"/>
      <c r="P30" s="23"/>
      <c r="Q30" s="14">
        <f t="shared" si="11"/>
        <v>0</v>
      </c>
      <c r="R30" s="23"/>
      <c r="S30" s="23"/>
    </row>
    <row r="31" spans="1:19" ht="21" customHeight="1" x14ac:dyDescent="0.25">
      <c r="A31" s="22">
        <v>20</v>
      </c>
      <c r="B31" s="23" t="s">
        <v>99</v>
      </c>
      <c r="C31" s="14">
        <f t="shared" si="3"/>
        <v>50</v>
      </c>
      <c r="D31" s="14">
        <f t="shared" si="4"/>
        <v>0</v>
      </c>
      <c r="E31" s="14">
        <f t="shared" si="5"/>
        <v>50</v>
      </c>
      <c r="F31" s="14">
        <f t="shared" si="6"/>
        <v>50</v>
      </c>
      <c r="G31" s="14">
        <f t="shared" si="7"/>
        <v>0</v>
      </c>
      <c r="H31" s="30"/>
      <c r="I31" s="23"/>
      <c r="J31" s="14">
        <f t="shared" si="8"/>
        <v>50</v>
      </c>
      <c r="K31" s="30">
        <f>'[1]2020'!$F32</f>
        <v>50</v>
      </c>
      <c r="L31" s="23"/>
      <c r="M31" s="14">
        <f t="shared" si="9"/>
        <v>0</v>
      </c>
      <c r="N31" s="14">
        <f t="shared" si="10"/>
        <v>0</v>
      </c>
      <c r="O31" s="23"/>
      <c r="P31" s="23"/>
      <c r="Q31" s="14">
        <f t="shared" si="11"/>
        <v>0</v>
      </c>
      <c r="R31" s="23"/>
      <c r="S31" s="23"/>
    </row>
    <row r="32" spans="1:19" ht="21" customHeight="1" x14ac:dyDescent="0.25">
      <c r="A32" s="22">
        <v>21</v>
      </c>
      <c r="B32" s="23" t="s">
        <v>100</v>
      </c>
      <c r="C32" s="14">
        <f t="shared" si="3"/>
        <v>50</v>
      </c>
      <c r="D32" s="14">
        <f t="shared" si="4"/>
        <v>0</v>
      </c>
      <c r="E32" s="14">
        <f t="shared" si="5"/>
        <v>50</v>
      </c>
      <c r="F32" s="14">
        <f t="shared" si="6"/>
        <v>50</v>
      </c>
      <c r="G32" s="14">
        <f t="shared" si="7"/>
        <v>0</v>
      </c>
      <c r="H32" s="30"/>
      <c r="I32" s="23"/>
      <c r="J32" s="14">
        <f t="shared" si="8"/>
        <v>50</v>
      </c>
      <c r="K32" s="30">
        <f>'[1]2020'!$F34</f>
        <v>50</v>
      </c>
      <c r="L32" s="23"/>
      <c r="M32" s="14">
        <f t="shared" si="9"/>
        <v>0</v>
      </c>
      <c r="N32" s="14">
        <f t="shared" si="10"/>
        <v>0</v>
      </c>
      <c r="O32" s="23"/>
      <c r="P32" s="23"/>
      <c r="Q32" s="14">
        <f t="shared" si="11"/>
        <v>0</v>
      </c>
      <c r="R32" s="23"/>
      <c r="S32" s="23"/>
    </row>
    <row r="33" spans="1:19" ht="21" customHeight="1" x14ac:dyDescent="0.25">
      <c r="A33" s="22">
        <v>22</v>
      </c>
      <c r="B33" s="23" t="s">
        <v>101</v>
      </c>
      <c r="C33" s="14">
        <f t="shared" si="3"/>
        <v>250</v>
      </c>
      <c r="D33" s="14">
        <f t="shared" si="4"/>
        <v>0</v>
      </c>
      <c r="E33" s="14">
        <f t="shared" si="5"/>
        <v>250</v>
      </c>
      <c r="F33" s="14">
        <f t="shared" si="6"/>
        <v>250</v>
      </c>
      <c r="G33" s="14">
        <f t="shared" si="7"/>
        <v>0</v>
      </c>
      <c r="H33" s="30"/>
      <c r="I33" s="23"/>
      <c r="J33" s="14">
        <f t="shared" si="8"/>
        <v>250</v>
      </c>
      <c r="K33" s="30">
        <f>'[1]2020'!$F35</f>
        <v>250</v>
      </c>
      <c r="L33" s="23"/>
      <c r="M33" s="14">
        <f t="shared" si="9"/>
        <v>0</v>
      </c>
      <c r="N33" s="14">
        <f t="shared" si="10"/>
        <v>0</v>
      </c>
      <c r="O33" s="23"/>
      <c r="P33" s="23"/>
      <c r="Q33" s="14">
        <f t="shared" si="11"/>
        <v>0</v>
      </c>
      <c r="R33" s="23"/>
      <c r="S33" s="23"/>
    </row>
    <row r="34" spans="1:19" ht="21" customHeight="1" x14ac:dyDescent="0.25">
      <c r="A34" s="22">
        <v>23</v>
      </c>
      <c r="B34" s="23" t="s">
        <v>102</v>
      </c>
      <c r="C34" s="14">
        <f t="shared" si="3"/>
        <v>0</v>
      </c>
      <c r="D34" s="14">
        <f t="shared" si="4"/>
        <v>0</v>
      </c>
      <c r="E34" s="14">
        <f t="shared" si="5"/>
        <v>0</v>
      </c>
      <c r="F34" s="14">
        <f t="shared" si="6"/>
        <v>0</v>
      </c>
      <c r="G34" s="14">
        <f t="shared" si="7"/>
        <v>0</v>
      </c>
      <c r="H34" s="30"/>
      <c r="I34" s="23"/>
      <c r="J34" s="14">
        <f t="shared" si="8"/>
        <v>0</v>
      </c>
      <c r="K34" s="30">
        <f>'[1]2020'!$F36</f>
        <v>0</v>
      </c>
      <c r="L34" s="23"/>
      <c r="M34" s="14">
        <f t="shared" si="9"/>
        <v>0</v>
      </c>
      <c r="N34" s="14">
        <f t="shared" si="10"/>
        <v>0</v>
      </c>
      <c r="O34" s="23"/>
      <c r="P34" s="23"/>
      <c r="Q34" s="14">
        <f t="shared" si="11"/>
        <v>0</v>
      </c>
      <c r="R34" s="23"/>
      <c r="S34" s="23"/>
    </row>
    <row r="35" spans="1:19" ht="21" customHeight="1" x14ac:dyDescent="0.25">
      <c r="A35" s="22">
        <v>24</v>
      </c>
      <c r="B35" s="23" t="s">
        <v>103</v>
      </c>
      <c r="C35" s="14">
        <f t="shared" si="3"/>
        <v>128</v>
      </c>
      <c r="D35" s="14">
        <f t="shared" si="4"/>
        <v>128</v>
      </c>
      <c r="E35" s="14">
        <f t="shared" si="5"/>
        <v>0</v>
      </c>
      <c r="F35" s="14">
        <f t="shared" si="6"/>
        <v>128</v>
      </c>
      <c r="G35" s="14">
        <f t="shared" si="7"/>
        <v>128</v>
      </c>
      <c r="H35" s="30">
        <v>128</v>
      </c>
      <c r="I35" s="23"/>
      <c r="J35" s="14">
        <f t="shared" si="8"/>
        <v>0</v>
      </c>
      <c r="K35" s="30">
        <f>'[1]2020'!$F36</f>
        <v>0</v>
      </c>
      <c r="L35" s="23"/>
      <c r="M35" s="14">
        <f t="shared" si="9"/>
        <v>0</v>
      </c>
      <c r="N35" s="14">
        <f t="shared" si="10"/>
        <v>0</v>
      </c>
      <c r="O35" s="23"/>
      <c r="P35" s="23"/>
      <c r="Q35" s="14">
        <f t="shared" si="11"/>
        <v>0</v>
      </c>
      <c r="R35" s="23"/>
      <c r="S35" s="23"/>
    </row>
    <row r="36" spans="1:19" ht="21" customHeight="1" x14ac:dyDescent="0.25">
      <c r="A36" s="22">
        <v>25</v>
      </c>
      <c r="B36" s="23" t="s">
        <v>104</v>
      </c>
      <c r="C36" s="14">
        <f t="shared" si="3"/>
        <v>1660</v>
      </c>
      <c r="D36" s="14">
        <f t="shared" si="4"/>
        <v>1660</v>
      </c>
      <c r="E36" s="14">
        <f t="shared" si="5"/>
        <v>0</v>
      </c>
      <c r="F36" s="14">
        <f t="shared" si="6"/>
        <v>1660</v>
      </c>
      <c r="G36" s="14">
        <f t="shared" si="7"/>
        <v>1660</v>
      </c>
      <c r="H36" s="30">
        <v>1660</v>
      </c>
      <c r="I36" s="23"/>
      <c r="J36" s="14">
        <f t="shared" si="8"/>
        <v>0</v>
      </c>
      <c r="K36" s="30">
        <f>'[1]2020'!$F37</f>
        <v>0</v>
      </c>
      <c r="L36" s="23"/>
      <c r="M36" s="14">
        <f t="shared" si="9"/>
        <v>0</v>
      </c>
      <c r="N36" s="14">
        <f t="shared" si="10"/>
        <v>0</v>
      </c>
      <c r="O36" s="23"/>
      <c r="P36" s="23"/>
      <c r="Q36" s="14">
        <f t="shared" si="11"/>
        <v>0</v>
      </c>
      <c r="R36" s="23"/>
      <c r="S36" s="23"/>
    </row>
    <row r="37" spans="1:19" ht="21" customHeight="1" x14ac:dyDescent="0.25">
      <c r="A37" s="22">
        <v>26</v>
      </c>
      <c r="B37" s="23" t="s">
        <v>114</v>
      </c>
      <c r="C37" s="14">
        <f>SUM(D37:E37)</f>
        <v>8549</v>
      </c>
      <c r="D37" s="14">
        <f t="shared" si="4"/>
        <v>0</v>
      </c>
      <c r="E37" s="14">
        <f t="shared" si="5"/>
        <v>8549</v>
      </c>
      <c r="F37" s="14">
        <f t="shared" si="6"/>
        <v>0</v>
      </c>
      <c r="G37" s="14">
        <f t="shared" si="7"/>
        <v>0</v>
      </c>
      <c r="H37" s="30"/>
      <c r="I37" s="23"/>
      <c r="J37" s="14">
        <f t="shared" si="8"/>
        <v>0</v>
      </c>
      <c r="K37" s="30"/>
      <c r="L37" s="23"/>
      <c r="M37" s="14">
        <f t="shared" si="9"/>
        <v>8549</v>
      </c>
      <c r="N37" s="14">
        <f t="shared" si="10"/>
        <v>0</v>
      </c>
      <c r="O37" s="23"/>
      <c r="P37" s="23"/>
      <c r="Q37" s="14">
        <f t="shared" si="11"/>
        <v>8549</v>
      </c>
      <c r="R37" s="23">
        <v>8549</v>
      </c>
      <c r="S37" s="23"/>
    </row>
    <row r="38" spans="1:19" s="21" customFormat="1" ht="21" customHeight="1" x14ac:dyDescent="0.25">
      <c r="A38" s="19" t="s">
        <v>16</v>
      </c>
      <c r="B38" s="20" t="s">
        <v>105</v>
      </c>
      <c r="C38" s="13">
        <f>SUM(D38:E38)</f>
        <v>1479441.3340000003</v>
      </c>
      <c r="D38" s="13">
        <f t="shared" si="4"/>
        <v>1205760.7340000002</v>
      </c>
      <c r="E38" s="13">
        <f t="shared" si="5"/>
        <v>273680.59999999998</v>
      </c>
      <c r="F38" s="13">
        <f t="shared" si="6"/>
        <v>791479</v>
      </c>
      <c r="G38" s="13">
        <f t="shared" si="7"/>
        <v>655212</v>
      </c>
      <c r="H38" s="20">
        <v>655212</v>
      </c>
      <c r="I38" s="28"/>
      <c r="J38" s="13">
        <f t="shared" si="8"/>
        <v>136267</v>
      </c>
      <c r="K38" s="20">
        <f>SUM(K39:K49)</f>
        <v>136267</v>
      </c>
      <c r="L38" s="20">
        <f t="shared" ref="L38:S38" si="12">SUM(L39:L49)</f>
        <v>0</v>
      </c>
      <c r="M38" s="20">
        <f t="shared" si="12"/>
        <v>687962.33400000003</v>
      </c>
      <c r="N38" s="20">
        <f t="shared" si="12"/>
        <v>550548.73400000005</v>
      </c>
      <c r="O38" s="20">
        <f t="shared" si="12"/>
        <v>550548.73400000005</v>
      </c>
      <c r="P38" s="20">
        <f t="shared" si="12"/>
        <v>0</v>
      </c>
      <c r="Q38" s="20">
        <f t="shared" si="12"/>
        <v>137413.6</v>
      </c>
      <c r="R38" s="20">
        <f t="shared" si="12"/>
        <v>137413.6</v>
      </c>
      <c r="S38" s="20">
        <f t="shared" si="12"/>
        <v>0</v>
      </c>
    </row>
    <row r="39" spans="1:19" ht="21" customHeight="1" x14ac:dyDescent="0.25">
      <c r="A39" s="25">
        <v>1</v>
      </c>
      <c r="B39" s="26" t="s">
        <v>72</v>
      </c>
      <c r="C39" s="14">
        <f t="shared" si="3"/>
        <v>230751.08000000002</v>
      </c>
      <c r="D39" s="14">
        <f>G39+N39</f>
        <v>199656.08000000002</v>
      </c>
      <c r="E39" s="14">
        <f t="shared" si="5"/>
        <v>31095</v>
      </c>
      <c r="F39" s="14">
        <f t="shared" si="6"/>
        <v>103100.8</v>
      </c>
      <c r="G39" s="14">
        <f t="shared" si="7"/>
        <v>89109.8</v>
      </c>
      <c r="H39" s="26">
        <v>89109.8</v>
      </c>
      <c r="I39" s="23"/>
      <c r="J39" s="14">
        <f t="shared" si="8"/>
        <v>13991</v>
      </c>
      <c r="K39" s="26">
        <f>'[1]2020'!$F39</f>
        <v>13991</v>
      </c>
      <c r="L39" s="23"/>
      <c r="M39" s="14">
        <f t="shared" si="9"/>
        <v>127650.28</v>
      </c>
      <c r="N39" s="14">
        <f t="shared" si="10"/>
        <v>110546.28</v>
      </c>
      <c r="O39" s="14">
        <v>110546.28</v>
      </c>
      <c r="P39" s="23"/>
      <c r="Q39" s="14">
        <f t="shared" si="11"/>
        <v>17104</v>
      </c>
      <c r="R39" s="23">
        <v>17104</v>
      </c>
      <c r="S39" s="23"/>
    </row>
    <row r="40" spans="1:19" ht="21" customHeight="1" x14ac:dyDescent="0.25">
      <c r="A40" s="22">
        <v>2</v>
      </c>
      <c r="B40" s="23" t="s">
        <v>106</v>
      </c>
      <c r="C40" s="14">
        <f t="shared" si="3"/>
        <v>207299.54699999999</v>
      </c>
      <c r="D40" s="14">
        <f t="shared" si="4"/>
        <v>171554.647</v>
      </c>
      <c r="E40" s="14">
        <f t="shared" si="5"/>
        <v>35744.9</v>
      </c>
      <c r="F40" s="14">
        <f t="shared" si="6"/>
        <v>106333.7</v>
      </c>
      <c r="G40" s="14">
        <f t="shared" si="7"/>
        <v>90889.7</v>
      </c>
      <c r="H40" s="31">
        <v>90889.7</v>
      </c>
      <c r="I40" s="23"/>
      <c r="J40" s="14">
        <f t="shared" si="8"/>
        <v>15444</v>
      </c>
      <c r="K40" s="31">
        <f>'[1]2020'!$F40</f>
        <v>15444</v>
      </c>
      <c r="L40" s="23"/>
      <c r="M40" s="14">
        <f t="shared" si="9"/>
        <v>100965.84700000001</v>
      </c>
      <c r="N40" s="14">
        <f t="shared" si="10"/>
        <v>80664.947</v>
      </c>
      <c r="O40" s="14">
        <v>80664.947</v>
      </c>
      <c r="P40" s="23"/>
      <c r="Q40" s="14">
        <f t="shared" si="11"/>
        <v>20300.900000000001</v>
      </c>
      <c r="R40" s="23">
        <v>20300.900000000001</v>
      </c>
      <c r="S40" s="23"/>
    </row>
    <row r="41" spans="1:19" ht="21" customHeight="1" x14ac:dyDescent="0.25">
      <c r="A41" s="22">
        <v>3</v>
      </c>
      <c r="B41" s="23" t="s">
        <v>73</v>
      </c>
      <c r="C41" s="14">
        <f t="shared" si="3"/>
        <v>185318.06999999998</v>
      </c>
      <c r="D41" s="14">
        <f t="shared" si="4"/>
        <v>150137.16999999998</v>
      </c>
      <c r="E41" s="14">
        <f t="shared" si="5"/>
        <v>35180.9</v>
      </c>
      <c r="F41" s="14">
        <f t="shared" si="6"/>
        <v>86120</v>
      </c>
      <c r="G41" s="14">
        <f t="shared" si="7"/>
        <v>75580</v>
      </c>
      <c r="H41" s="31">
        <v>75580</v>
      </c>
      <c r="I41" s="23"/>
      <c r="J41" s="14">
        <f t="shared" si="8"/>
        <v>10540</v>
      </c>
      <c r="K41" s="31">
        <f>'[1]2020'!$F41</f>
        <v>10540</v>
      </c>
      <c r="L41" s="23"/>
      <c r="M41" s="14">
        <f t="shared" si="9"/>
        <v>99198.07</v>
      </c>
      <c r="N41" s="14">
        <f t="shared" si="10"/>
        <v>74557.17</v>
      </c>
      <c r="O41" s="14">
        <v>74557.17</v>
      </c>
      <c r="P41" s="23"/>
      <c r="Q41" s="14">
        <f t="shared" si="11"/>
        <v>24640.9</v>
      </c>
      <c r="R41" s="23">
        <v>24640.9</v>
      </c>
      <c r="S41" s="23"/>
    </row>
    <row r="42" spans="1:19" ht="21" customHeight="1" x14ac:dyDescent="0.25">
      <c r="A42" s="22">
        <v>4</v>
      </c>
      <c r="B42" s="23" t="s">
        <v>74</v>
      </c>
      <c r="C42" s="14">
        <f t="shared" si="3"/>
        <v>157477.94500000001</v>
      </c>
      <c r="D42" s="14">
        <f t="shared" si="4"/>
        <v>132219.14500000002</v>
      </c>
      <c r="E42" s="14">
        <f t="shared" si="5"/>
        <v>25258.799999999999</v>
      </c>
      <c r="F42" s="14">
        <f t="shared" si="6"/>
        <v>69121</v>
      </c>
      <c r="G42" s="14">
        <f t="shared" si="7"/>
        <v>59050</v>
      </c>
      <c r="H42" s="31">
        <v>59050</v>
      </c>
      <c r="I42" s="23"/>
      <c r="J42" s="14">
        <f t="shared" si="8"/>
        <v>10071</v>
      </c>
      <c r="K42" s="31">
        <f>'[1]2020'!$F42</f>
        <v>10071</v>
      </c>
      <c r="L42" s="23"/>
      <c r="M42" s="14">
        <f t="shared" si="9"/>
        <v>88356.945000000007</v>
      </c>
      <c r="N42" s="14">
        <f t="shared" si="10"/>
        <v>73169.145000000004</v>
      </c>
      <c r="O42" s="14">
        <v>73169.145000000004</v>
      </c>
      <c r="P42" s="23"/>
      <c r="Q42" s="14">
        <f t="shared" si="11"/>
        <v>15187.8</v>
      </c>
      <c r="R42" s="23">
        <v>15187.8</v>
      </c>
      <c r="S42" s="23"/>
    </row>
    <row r="43" spans="1:19" ht="21" customHeight="1" x14ac:dyDescent="0.25">
      <c r="A43" s="22">
        <v>5</v>
      </c>
      <c r="B43" s="23" t="s">
        <v>75</v>
      </c>
      <c r="C43" s="14">
        <f t="shared" si="3"/>
        <v>92627</v>
      </c>
      <c r="D43" s="14">
        <f t="shared" si="4"/>
        <v>72656</v>
      </c>
      <c r="E43" s="14">
        <f t="shared" si="5"/>
        <v>19971</v>
      </c>
      <c r="F43" s="14">
        <f t="shared" si="6"/>
        <v>49296</v>
      </c>
      <c r="G43" s="14">
        <f t="shared" si="7"/>
        <v>39400</v>
      </c>
      <c r="H43" s="31">
        <v>39400</v>
      </c>
      <c r="I43" s="23"/>
      <c r="J43" s="14">
        <f t="shared" si="8"/>
        <v>9896</v>
      </c>
      <c r="K43" s="31">
        <f>'[1]2020'!$F43</f>
        <v>9896</v>
      </c>
      <c r="L43" s="23"/>
      <c r="M43" s="14">
        <f t="shared" si="9"/>
        <v>43331</v>
      </c>
      <c r="N43" s="14">
        <f t="shared" si="10"/>
        <v>33256</v>
      </c>
      <c r="O43" s="14">
        <v>33256</v>
      </c>
      <c r="P43" s="23"/>
      <c r="Q43" s="14">
        <f t="shared" si="11"/>
        <v>10075</v>
      </c>
      <c r="R43" s="23">
        <v>10075</v>
      </c>
      <c r="S43" s="23"/>
    </row>
    <row r="44" spans="1:19" ht="21" customHeight="1" x14ac:dyDescent="0.25">
      <c r="A44" s="22">
        <v>6</v>
      </c>
      <c r="B44" s="23" t="s">
        <v>107</v>
      </c>
      <c r="C44" s="14">
        <f t="shared" si="3"/>
        <v>32332</v>
      </c>
      <c r="D44" s="14">
        <f t="shared" si="4"/>
        <v>18908</v>
      </c>
      <c r="E44" s="14">
        <f t="shared" si="5"/>
        <v>13424</v>
      </c>
      <c r="F44" s="14">
        <f t="shared" si="6"/>
        <v>5852</v>
      </c>
      <c r="G44" s="14">
        <f t="shared" si="7"/>
        <v>0</v>
      </c>
      <c r="H44" s="31">
        <v>0</v>
      </c>
      <c r="I44" s="23"/>
      <c r="J44" s="14">
        <f t="shared" si="8"/>
        <v>5852</v>
      </c>
      <c r="K44" s="31">
        <f>'[1]2020'!$F44</f>
        <v>5852</v>
      </c>
      <c r="L44" s="23"/>
      <c r="M44" s="14">
        <f t="shared" si="9"/>
        <v>26480</v>
      </c>
      <c r="N44" s="14">
        <f t="shared" si="10"/>
        <v>18908</v>
      </c>
      <c r="O44" s="14">
        <v>18908</v>
      </c>
      <c r="P44" s="23"/>
      <c r="Q44" s="14">
        <f t="shared" si="11"/>
        <v>7572</v>
      </c>
      <c r="R44" s="23">
        <v>7572</v>
      </c>
      <c r="S44" s="23"/>
    </row>
    <row r="45" spans="1:19" ht="21" customHeight="1" x14ac:dyDescent="0.25">
      <c r="A45" s="25">
        <v>7</v>
      </c>
      <c r="B45" s="26" t="s">
        <v>76</v>
      </c>
      <c r="C45" s="14">
        <f t="shared" si="3"/>
        <v>79947</v>
      </c>
      <c r="D45" s="14">
        <f t="shared" si="4"/>
        <v>64981</v>
      </c>
      <c r="E45" s="14">
        <f t="shared" si="5"/>
        <v>14966</v>
      </c>
      <c r="F45" s="14">
        <f t="shared" si="6"/>
        <v>79255</v>
      </c>
      <c r="G45" s="14">
        <f t="shared" si="7"/>
        <v>64529</v>
      </c>
      <c r="H45" s="26">
        <v>64529</v>
      </c>
      <c r="I45" s="23"/>
      <c r="J45" s="14">
        <f t="shared" si="8"/>
        <v>14726</v>
      </c>
      <c r="K45" s="26">
        <f>'[1]2020'!$F45</f>
        <v>14726</v>
      </c>
      <c r="L45" s="23"/>
      <c r="M45" s="14">
        <f t="shared" si="9"/>
        <v>692</v>
      </c>
      <c r="N45" s="14">
        <f t="shared" si="10"/>
        <v>452</v>
      </c>
      <c r="O45" s="14">
        <v>452</v>
      </c>
      <c r="P45" s="23"/>
      <c r="Q45" s="14">
        <f t="shared" si="11"/>
        <v>240</v>
      </c>
      <c r="R45" s="23">
        <v>240</v>
      </c>
      <c r="S45" s="23"/>
    </row>
    <row r="46" spans="1:19" ht="21" customHeight="1" x14ac:dyDescent="0.25">
      <c r="A46" s="22">
        <v>8</v>
      </c>
      <c r="B46" s="23" t="s">
        <v>77</v>
      </c>
      <c r="C46" s="14">
        <f t="shared" si="3"/>
        <v>43554</v>
      </c>
      <c r="D46" s="14">
        <f t="shared" si="4"/>
        <v>26683</v>
      </c>
      <c r="E46" s="14">
        <f t="shared" si="5"/>
        <v>16871</v>
      </c>
      <c r="F46" s="14">
        <f t="shared" si="6"/>
        <v>28236</v>
      </c>
      <c r="G46" s="14">
        <f t="shared" si="7"/>
        <v>16207</v>
      </c>
      <c r="H46" s="31">
        <v>16207</v>
      </c>
      <c r="I46" s="23"/>
      <c r="J46" s="14">
        <f t="shared" si="8"/>
        <v>12029</v>
      </c>
      <c r="K46" s="31">
        <f>'[1]2020'!$F46</f>
        <v>12029</v>
      </c>
      <c r="L46" s="23"/>
      <c r="M46" s="14">
        <f t="shared" si="9"/>
        <v>15318</v>
      </c>
      <c r="N46" s="14">
        <f t="shared" si="10"/>
        <v>10476</v>
      </c>
      <c r="O46" s="14">
        <v>10476</v>
      </c>
      <c r="P46" s="23"/>
      <c r="Q46" s="14">
        <f t="shared" si="11"/>
        <v>4842</v>
      </c>
      <c r="R46" s="23">
        <v>4842</v>
      </c>
      <c r="S46" s="23"/>
    </row>
    <row r="47" spans="1:19" ht="21" customHeight="1" x14ac:dyDescent="0.25">
      <c r="A47" s="22">
        <v>9</v>
      </c>
      <c r="B47" s="23" t="s">
        <v>78</v>
      </c>
      <c r="C47" s="14">
        <f t="shared" si="3"/>
        <v>56037.5</v>
      </c>
      <c r="D47" s="14">
        <f t="shared" si="4"/>
        <v>38197.5</v>
      </c>
      <c r="E47" s="14">
        <f t="shared" si="5"/>
        <v>17840</v>
      </c>
      <c r="F47" s="14">
        <f t="shared" si="6"/>
        <v>40563.5</v>
      </c>
      <c r="G47" s="14">
        <f t="shared" si="7"/>
        <v>27223.5</v>
      </c>
      <c r="H47" s="31">
        <v>27223.5</v>
      </c>
      <c r="I47" s="23"/>
      <c r="J47" s="14">
        <f t="shared" si="8"/>
        <v>13340</v>
      </c>
      <c r="K47" s="31">
        <f>'[1]2020'!$F47</f>
        <v>13340</v>
      </c>
      <c r="L47" s="23"/>
      <c r="M47" s="14">
        <f t="shared" si="9"/>
        <v>15474</v>
      </c>
      <c r="N47" s="14">
        <f t="shared" si="10"/>
        <v>10974</v>
      </c>
      <c r="O47" s="14">
        <v>10974</v>
      </c>
      <c r="P47" s="23"/>
      <c r="Q47" s="14">
        <f t="shared" si="11"/>
        <v>4500</v>
      </c>
      <c r="R47" s="23">
        <v>4500</v>
      </c>
      <c r="S47" s="23"/>
    </row>
    <row r="48" spans="1:19" ht="21" customHeight="1" x14ac:dyDescent="0.25">
      <c r="A48" s="25">
        <v>10</v>
      </c>
      <c r="B48" s="26" t="s">
        <v>108</v>
      </c>
      <c r="C48" s="14">
        <f t="shared" si="3"/>
        <v>213401</v>
      </c>
      <c r="D48" s="14">
        <f t="shared" si="4"/>
        <v>181472</v>
      </c>
      <c r="E48" s="14">
        <f t="shared" si="5"/>
        <v>31929</v>
      </c>
      <c r="F48" s="14">
        <f t="shared" si="6"/>
        <v>126311</v>
      </c>
      <c r="G48" s="14">
        <f t="shared" si="7"/>
        <v>111103</v>
      </c>
      <c r="H48" s="26">
        <v>111103</v>
      </c>
      <c r="I48" s="23"/>
      <c r="J48" s="14">
        <f t="shared" si="8"/>
        <v>15208</v>
      </c>
      <c r="K48" s="26">
        <f>'[1]2020'!$F48</f>
        <v>15208</v>
      </c>
      <c r="L48" s="23"/>
      <c r="M48" s="14">
        <f t="shared" si="9"/>
        <v>87090</v>
      </c>
      <c r="N48" s="14">
        <f t="shared" si="10"/>
        <v>70369</v>
      </c>
      <c r="O48" s="14">
        <v>70369</v>
      </c>
      <c r="P48" s="23"/>
      <c r="Q48" s="14">
        <f t="shared" si="11"/>
        <v>16721</v>
      </c>
      <c r="R48" s="23">
        <v>16721</v>
      </c>
      <c r="S48" s="23"/>
    </row>
    <row r="49" spans="1:19" ht="21" customHeight="1" x14ac:dyDescent="0.25">
      <c r="A49" s="22">
        <v>11</v>
      </c>
      <c r="B49" s="23" t="s">
        <v>79</v>
      </c>
      <c r="C49" s="14">
        <f t="shared" si="3"/>
        <v>180696.19200000001</v>
      </c>
      <c r="D49" s="14">
        <f t="shared" si="4"/>
        <v>149296.19200000001</v>
      </c>
      <c r="E49" s="14">
        <f t="shared" si="5"/>
        <v>31400</v>
      </c>
      <c r="F49" s="14">
        <f t="shared" si="6"/>
        <v>97290</v>
      </c>
      <c r="G49" s="14">
        <f t="shared" si="7"/>
        <v>82120</v>
      </c>
      <c r="H49" s="31">
        <v>82120</v>
      </c>
      <c r="I49" s="23"/>
      <c r="J49" s="14">
        <f t="shared" si="8"/>
        <v>15170</v>
      </c>
      <c r="K49" s="31">
        <f>'[1]2020'!$F49</f>
        <v>15170</v>
      </c>
      <c r="L49" s="23"/>
      <c r="M49" s="14">
        <f t="shared" si="9"/>
        <v>83406.19200000001</v>
      </c>
      <c r="N49" s="14">
        <f t="shared" si="10"/>
        <v>67176.19200000001</v>
      </c>
      <c r="O49" s="14">
        <v>67176.19200000001</v>
      </c>
      <c r="P49" s="23"/>
      <c r="Q49" s="14">
        <f t="shared" si="11"/>
        <v>16230</v>
      </c>
      <c r="R49" s="23">
        <v>16230</v>
      </c>
      <c r="S49" s="23"/>
    </row>
    <row r="50" spans="1:19" ht="6" customHeight="1" x14ac:dyDescent="0.25">
      <c r="A50" s="27"/>
      <c r="B50" s="27"/>
      <c r="C50" s="27"/>
      <c r="D50" s="27"/>
      <c r="E50" s="27"/>
      <c r="F50" s="27"/>
      <c r="G50" s="27"/>
      <c r="H50" s="27"/>
      <c r="I50" s="27"/>
      <c r="J50" s="27"/>
      <c r="K50" s="32"/>
      <c r="L50" s="27"/>
      <c r="M50" s="27"/>
      <c r="N50" s="27"/>
      <c r="O50" s="27"/>
      <c r="P50" s="27"/>
      <c r="Q50" s="27"/>
      <c r="R50" s="27"/>
      <c r="S50" s="27"/>
    </row>
  </sheetData>
  <mergeCells count="20">
    <mergeCell ref="J7:L7"/>
    <mergeCell ref="M7:M8"/>
    <mergeCell ref="N7:P7"/>
    <mergeCell ref="Q7:S7"/>
    <mergeCell ref="A6:A8"/>
    <mergeCell ref="B6:B8"/>
    <mergeCell ref="C6:C8"/>
    <mergeCell ref="D6:E6"/>
    <mergeCell ref="F6:L6"/>
    <mergeCell ref="M6:S6"/>
    <mergeCell ref="D7:D8"/>
    <mergeCell ref="E7:E8"/>
    <mergeCell ref="F7:F8"/>
    <mergeCell ref="G7:I7"/>
    <mergeCell ref="Q1:S1"/>
    <mergeCell ref="A1:P1"/>
    <mergeCell ref="A2:S2"/>
    <mergeCell ref="A3:S3"/>
    <mergeCell ref="A5:S5"/>
    <mergeCell ref="A4:S4"/>
  </mergeCells>
  <pageMargins left="0.23622047244094491" right="0.15748031496062992" top="0.35433070866141736" bottom="0.59055118110236227" header="0.27559055118110237" footer="0.31496062992125984"/>
  <pageSetup paperSize="9" scale="82"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Biểu 33</vt:lpstr>
      <vt:lpstr>57</vt:lpstr>
      <vt:lpstr>'57'!Print_Titles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vungochung</dc:creator>
  <cp:lastModifiedBy>STC Nguyen Thi Thu Chin</cp:lastModifiedBy>
  <cp:lastPrinted>2021-07-06T03:41:58Z</cp:lastPrinted>
  <dcterms:created xsi:type="dcterms:W3CDTF">2017-05-22T01:00:08Z</dcterms:created>
  <dcterms:modified xsi:type="dcterms:W3CDTF">2021-07-06T03:42:08Z</dcterms:modified>
</cp:coreProperties>
</file>