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 DU LIEU O DIA MANG S - 21.12.2022\2.CONG KHAI NGAN SACH - o S - FROM 10.2021\1.CONG KHAI NGAN SACH\2023B - Cong khai DT HDND phe chuan 2023 - 12.01.2023\"/>
    </mc:Choice>
  </mc:AlternateContent>
  <bookViews>
    <workbookView xWindow="0" yWindow="0" windowWidth="28800" windowHeight="11730"/>
  </bookViews>
  <sheets>
    <sheet name="58 ODA" sheetId="3" r:id="rId1"/>
    <sheet name="CT MTQG" sheetId="4" state="hidden" r:id="rId2"/>
  </sheets>
  <externalReferences>
    <externalReference r:id="rId3"/>
    <externalReference r:id="rId4"/>
    <externalReference r:id="rId5"/>
  </externalReferences>
  <definedNames>
    <definedName name="______Goi8" hidden="1">{"'Sheet1'!$L$16"}</definedName>
    <definedName name="______ht10" hidden="1">{"'Sheet1'!$L$16"}</definedName>
    <definedName name="_____Goi8" hidden="1">{"'Sheet1'!$L$16"}</definedName>
    <definedName name="_____ht10" hidden="1">{"'Sheet1'!$L$16"}</definedName>
    <definedName name="____Goi8" hidden="1">{"'Sheet1'!$L$16"}</definedName>
    <definedName name="____ht10" hidden="1">{"'Sheet1'!$L$16"}</definedName>
    <definedName name="___b4" hidden="1">{"'Sheet1'!$L$16"}</definedName>
    <definedName name="___Goi8" hidden="1">{"'Sheet1'!$L$16"}</definedName>
    <definedName name="___ht10" hidden="1">{"'Sheet1'!$L$16"}</definedName>
    <definedName name="___PL3" hidden="1">#REF!</definedName>
    <definedName name="__123Graph_DMACOA" hidden="1">'[1]16 MaCost'!#REF!</definedName>
    <definedName name="__123Graph_DMAKOGR" hidden="1">'[1]16 MaCost'!#REF!</definedName>
    <definedName name="__Goi8" hidden="1">{"'Sheet1'!$L$16"}</definedName>
    <definedName name="__ht10" hidden="1">{"'Sheet1'!$L$16"}</definedName>
    <definedName name="_a1" localSheetId="0" hidden="1">{"'Sheet1'!$L$16"}</definedName>
    <definedName name="_a1" hidden="1">{"'Sheet1'!$L$16"}</definedName>
    <definedName name="_a2" localSheetId="0" hidden="1">{"'Sheet1'!$L$16"}</definedName>
    <definedName name="_a2" hidden="1">{"'Sheet1'!$L$16"}</definedName>
    <definedName name="_b4" localSheetId="0" hidden="1">{"'Sheet1'!$L$16"}</definedName>
    <definedName name="_b4" hidden="1">{"'Sheet1'!$L$16"}</definedName>
    <definedName name="_ban2" hidden="1">{"'Sheet1'!$L$16"}</definedName>
    <definedName name="_CD2" localSheetId="0" hidden="1">{"'Sheet1'!$L$16"}</definedName>
    <definedName name="_CD2" hidden="1">{"'Sheet1'!$L$16"}</definedName>
    <definedName name="_Fill" localSheetId="1" hidden="1">#REF!</definedName>
    <definedName name="_Fill" hidden="1">#REF!</definedName>
    <definedName name="_xlnm._FilterDatabase" localSheetId="0" hidden="1">#REF!</definedName>
    <definedName name="_xlnm._FilterDatabase" hidden="1">#REF!</definedName>
    <definedName name="_Goi8" localSheetId="0" hidden="1">{"'Sheet1'!$L$16"}</definedName>
    <definedName name="_Goi8" localSheetId="1" hidden="1">{"'Sheet1'!$L$16"}</definedName>
    <definedName name="_Goi8" hidden="1">{"'Sheet1'!$L$16"}</definedName>
    <definedName name="_h1" localSheetId="0" hidden="1">{"'Sheet1'!$L$16"}</definedName>
    <definedName name="_h1" hidden="1">{"'Sheet1'!$L$16"}</definedName>
    <definedName name="_ht10" hidden="1">{"'Sheet1'!$L$16"}</definedName>
    <definedName name="_hu1" localSheetId="0" hidden="1">{"'Sheet1'!$L$16"}</definedName>
    <definedName name="_hu1" hidden="1">{"'Sheet1'!$L$16"}</definedName>
    <definedName name="_hu2" localSheetId="0" hidden="1">{"'Sheet1'!$L$16"}</definedName>
    <definedName name="_hu2" hidden="1">{"'Sheet1'!$L$16"}</definedName>
    <definedName name="_hu5" localSheetId="0" hidden="1">{"'Sheet1'!$L$16"}</definedName>
    <definedName name="_hu5" hidden="1">{"'Sheet1'!$L$16"}</definedName>
    <definedName name="_hu6" localSheetId="0" hidden="1">{"'Sheet1'!$L$16"}</definedName>
    <definedName name="_hu6" hidden="1">{"'Sheet1'!$L$16"}</definedName>
    <definedName name="_K146" localSheetId="0" hidden="1">{"'Sheet1'!$L$16"}</definedName>
    <definedName name="_K146" hidden="1">{"'Sheet1'!$L$16"}</definedName>
    <definedName name="_k27" localSheetId="0" hidden="1">{"'Sheet1'!$L$16"}</definedName>
    <definedName name="_k27" hidden="1">{"'Sheet1'!$L$16"}</definedName>
    <definedName name="_Key1" localSheetId="1" hidden="1">#REF!</definedName>
    <definedName name="_Key1" hidden="1">#REF!</definedName>
    <definedName name="_Key2" localSheetId="1" hidden="1">#REF!</definedName>
    <definedName name="_Key2" hidden="1">#REF!</definedName>
    <definedName name="_km03" localSheetId="0" hidden="1">{"'Sheet1'!$L$16"}</definedName>
    <definedName name="_km03" hidden="1">{"'Sheet1'!$L$16"}</definedName>
    <definedName name="_M36" hidden="1">{"'Sheet1'!$L$16"}</definedName>
    <definedName name="_MTL12" localSheetId="0" hidden="1">{"'Sheet1'!$L$16"}</definedName>
    <definedName name="_MTL12" hidden="1">{"'Sheet1'!$L$16"}</definedName>
    <definedName name="_Order1" hidden="1">255</definedName>
    <definedName name="_Order2" hidden="1">255</definedName>
    <definedName name="_PA3" hidden="1">{"'Sheet1'!$L$16"}</definedName>
    <definedName name="_Parse_Out" localSheetId="1" hidden="1">[2]Quantity!#REF!</definedName>
    <definedName name="_Parse_Out" hidden="1">[2]Quantity!#REF!</definedName>
    <definedName name="_PL3" hidden="1">#REF!</definedName>
    <definedName name="_Sort" localSheetId="1" hidden="1">#REF!</definedName>
    <definedName name="_Sort" hidden="1">#REF!</definedName>
    <definedName name="_Table1_Out" hidden="1">'[1]16 MaCost'!#REF!</definedName>
    <definedName name="_TC07" localSheetId="0" hidden="1">{"'Sheet1'!$L$16"}</definedName>
    <definedName name="_TC07" hidden="1">{"'Sheet1'!$L$16"}</definedName>
    <definedName name="_TH2" localSheetId="0" hidden="1">{"'Sheet1'!$L$16"}</definedName>
    <definedName name="_TH2" hidden="1">{"'Sheet1'!$L$16"}</definedName>
    <definedName name="_Tru21" hidden="1">{"'Sheet1'!$L$16"}</definedName>
    <definedName name="anscount" hidden="1">1</definedName>
    <definedName name="ATGT" hidden="1">{"'Sheet1'!$L$16"}</definedName>
    <definedName name="Bgiang" localSheetId="0" hidden="1">{"'Sheet1'!$L$16"}</definedName>
    <definedName name="Bgiang" hidden="1">{"'Sheet1'!$L$16"}</definedName>
    <definedName name="BKTT" hidden="1">{"'Sheet1'!$L$16"}</definedName>
    <definedName name="chitietbgiang2" hidden="1">{"'Sheet1'!$L$16"}</definedName>
    <definedName name="CoCauN" hidden="1">{"'Sheet1'!$L$16"}</definedName>
    <definedName name="Code" hidden="1">#REF!</definedName>
    <definedName name="CP" hidden="1">#REF!</definedName>
    <definedName name="CTCT1" hidden="1">{"'Sheet1'!$L$16"}</definedName>
    <definedName name="data1" hidden="1">#REF!</definedName>
    <definedName name="data3" hidden="1">#REF!</definedName>
    <definedName name="dđ" localSheetId="0" hidden="1">{"'Sheet1'!$L$16"}</definedName>
    <definedName name="dđ" localSheetId="1" hidden="1">{"'Sheet1'!$L$16"}</definedName>
    <definedName name="dđ" hidden="1">{"'Sheet1'!$L$16"}</definedName>
    <definedName name="dfgfug" hidden="1">{"'Sheet1'!$L$16"}</definedName>
    <definedName name="Discount" hidden="1">#REF!</definedName>
    <definedName name="display_area_2" hidden="1">#REF!</definedName>
    <definedName name="ds" hidden="1">{#N/A,#N/A,FALSE,"Chi tiÆt"}</definedName>
    <definedName name="DWPRICE" localSheetId="1" hidden="1">[3]Quantity!#REF!</definedName>
    <definedName name="DWPRICE" hidden="1">[3]Quantity!#REF!</definedName>
    <definedName name="FCode" hidden="1">#REF!</definedName>
    <definedName name="fdhhfj" hidden="1">{"'Sheet1'!$L$16"}</definedName>
    <definedName name="gggggggggggg" localSheetId="0" hidden="1">{"'Sheet1'!$L$16"}</definedName>
    <definedName name="gggggggggggg" hidden="1">{"'Sheet1'!$L$16"}</definedName>
    <definedName name="h" localSheetId="0" hidden="1">{"'Sheet1'!$L$16"}</definedName>
    <definedName name="h" localSheetId="1" hidden="1">{"'Sheet1'!$L$16"}</definedName>
    <definedName name="h" hidden="1">{"'Sheet1'!$L$16"}</definedName>
    <definedName name="HiddenRows" hidden="1">#REF!</definedName>
    <definedName name="htlm" hidden="1">{"'Sheet1'!$L$16"}</definedName>
    <definedName name="HTML_CodePage" hidden="1">950</definedName>
    <definedName name="HTML_Control" localSheetId="0" hidden="1">{"'Sheet1'!$L$16"}</definedName>
    <definedName name="HTML_Control" localSheetId="1"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 localSheetId="0" hidden="1">{"'Sheet1'!$L$16"}</definedName>
    <definedName name="hu" hidden="1">{"'Sheet1'!$L$16"}</definedName>
    <definedName name="hui" localSheetId="0" hidden="1">{"'Sheet1'!$L$16"}</definedName>
    <definedName name="hui" hidden="1">{"'Sheet1'!$L$16"}</definedName>
    <definedName name="HUU" hidden="1">{"'Sheet1'!$L$16"}</definedName>
    <definedName name="huy" localSheetId="0" hidden="1">{"'Sheet1'!$L$16"}</definedName>
    <definedName name="huy" localSheetId="1" hidden="1">{"'Sheet1'!$L$16"}</definedName>
    <definedName name="huy" hidden="1">{"'Sheet1'!$L$16"}</definedName>
    <definedName name="khongtruotgia" hidden="1">{"'Sheet1'!$L$16"}</definedName>
    <definedName name="ksbn" hidden="1">{"'Sheet1'!$L$16"}</definedName>
    <definedName name="kshn" hidden="1">{"'Sheet1'!$L$16"}</definedName>
    <definedName name="ksls" hidden="1">{"'Sheet1'!$L$16"}</definedName>
    <definedName name="lan" hidden="1">{#N/A,#N/A,TRUE,"BT M200 da 10x20"}</definedName>
    <definedName name="langson" hidden="1">{"'Sheet1'!$L$16"}</definedName>
    <definedName name="lc" localSheetId="0" hidden="1">{"'Sheet1'!$L$16"}</definedName>
    <definedName name="lc" hidden="1">{"'Sheet1'!$L$16"}</definedName>
    <definedName name="mk" hidden="1">{"'Sheet1'!$L$16"}</definedName>
    <definedName name="mo" hidden="1">{"'Sheet1'!$L$16"}</definedName>
    <definedName name="moi" hidden="1">{"'Sheet1'!$L$16"}</definedName>
    <definedName name="oiyfho" hidden="1">{"'Sheet1'!$L$16"}</definedName>
    <definedName name="OrderTable" hidden="1">#REF!</definedName>
    <definedName name="PAIII_" hidden="1">{"'Sheet1'!$L$16"}</definedName>
    <definedName name="PDo" localSheetId="0" hidden="1">{"'Sheet1'!$L$16"}</definedName>
    <definedName name="PDo" hidden="1">{"'Sheet1'!$L$16"}</definedName>
    <definedName name="PMS" hidden="1">{"'Sheet1'!$L$16"}</definedName>
    <definedName name="_xlnm.Print_Area" localSheetId="0">'58 ODA'!$A$1:$AA$534</definedName>
    <definedName name="_xlnm.Print_Titles" localSheetId="0">'58 ODA'!$6:$12</definedName>
    <definedName name="_xlnm.Print_Titles" localSheetId="1">'CT MTQG'!$4:$4</definedName>
    <definedName name="ProdForm" hidden="1">#REF!</definedName>
    <definedName name="Product" hidden="1">#REF!</definedName>
    <definedName name="PTien72" localSheetId="0" hidden="1">{"'Sheet1'!$L$16"}</definedName>
    <definedName name="PTien72" hidden="1">{"'Sheet1'!$L$16"}</definedName>
    <definedName name="RCArea" hidden="1">#REF!</definedName>
    <definedName name="sencount" hidden="1">2</definedName>
    <definedName name="sheet15" hidden="1">{"'Sheet1'!$L$16"}</definedName>
    <definedName name="SpecialPrice" hidden="1">#REF!</definedName>
    <definedName name="T.Thuy" localSheetId="0" hidden="1">{"'Sheet1'!$L$16"}</definedName>
    <definedName name="T.Thuy" hidden="1">{"'Sheet1'!$L$16"}</definedName>
    <definedName name="tbl_ProdInfo" hidden="1">#REF!</definedName>
    <definedName name="tha" localSheetId="0" hidden="1">{"'Sheet1'!$L$16"}</definedName>
    <definedName name="tha" hidden="1">{"'Sheet1'!$L$16"}</definedName>
    <definedName name="TTTH2" localSheetId="0" hidden="1">{"'Sheet1'!$L$16"}</definedName>
    <definedName name="TTTH2" hidden="1">{"'Sheet1'!$L$16"}</definedName>
    <definedName name="tuyennhanh" hidden="1">{"'Sheet1'!$L$16"}</definedName>
    <definedName name="VATM" localSheetId="0" hidden="1">{"'Sheet1'!$L$16"}</definedName>
    <definedName name="VATM" hidden="1">{"'Sheet1'!$L$16"}</definedName>
    <definedName name="vcoto" hidden="1">{"'Sheet1'!$L$16"}</definedName>
    <definedName name="Viet" localSheetId="0" hidden="1">{"'Sheet1'!$L$16"}</definedName>
    <definedName name="Viet" hidden="1">{"'Sheet1'!$L$16"}</definedName>
    <definedName name="VL" localSheetId="0" hidden="1">{"'Sheet1'!$L$16"}</definedName>
    <definedName name="VL" hidden="1">{"'Sheet1'!$L$16"}</definedName>
    <definedName name="wrn.aaa." hidden="1">{#N/A,#N/A,FALSE,"Sheet1";#N/A,#N/A,FALSE,"Sheet1";#N/A,#N/A,FALSE,"Sheet1"}</definedName>
    <definedName name="wrn.chi._.tiÆt." localSheetId="1" hidden="1">{#N/A,#N/A,FALSE,"Chi tiÆt"}</definedName>
    <definedName name="wrn.chi._.tiÆt." hidden="1">{#N/A,#N/A,FALSE,"Chi tiÆt"}</definedName>
    <definedName name="wrn.cong." hidden="1">{#N/A,#N/A,FALSE,"Sheet1"}</definedName>
    <definedName name="wrn.vd." hidden="1">{#N/A,#N/A,TRUE,"BT M200 da 10x20"}</definedName>
    <definedName name="xls" hidden="1">{"'Sheet1'!$L$16"}</definedName>
    <definedName name="xlttbninh" hidden="1">{"'Sheet1'!$L$16"}</definedName>
    <definedName name="Xuan" hidden="1">{"'Sheet1'!$L$16"}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0" i="4" l="1"/>
  <c r="C58" i="4" s="1"/>
  <c r="C59" i="4"/>
  <c r="E58" i="4"/>
  <c r="D58" i="4"/>
  <c r="C57" i="4"/>
  <c r="E56" i="4"/>
  <c r="D56" i="4"/>
  <c r="C56" i="4"/>
  <c r="C55" i="4"/>
  <c r="E54" i="4"/>
  <c r="D54" i="4"/>
  <c r="C54" i="4"/>
  <c r="C51" i="4" s="1"/>
  <c r="C53" i="4"/>
  <c r="C52" i="4"/>
  <c r="E51" i="4"/>
  <c r="D51" i="4"/>
  <c r="C50" i="4"/>
  <c r="C49" i="4"/>
  <c r="C48" i="4"/>
  <c r="C47" i="4" s="1"/>
  <c r="E47" i="4"/>
  <c r="D47" i="4"/>
  <c r="C46" i="4"/>
  <c r="C43" i="4" s="1"/>
  <c r="C45" i="4"/>
  <c r="C44" i="4"/>
  <c r="E43" i="4"/>
  <c r="D43" i="4"/>
  <c r="C42" i="4"/>
  <c r="C41" i="4"/>
  <c r="C40" i="4"/>
  <c r="C39" i="4" s="1"/>
  <c r="E39" i="4"/>
  <c r="D39" i="4"/>
  <c r="C38" i="4"/>
  <c r="C37" i="4"/>
  <c r="C36" i="4"/>
  <c r="C35" i="4" s="1"/>
  <c r="E35" i="4"/>
  <c r="D35" i="4"/>
  <c r="C34" i="4"/>
  <c r="C33" i="4"/>
  <c r="C32" i="4"/>
  <c r="C31" i="4" s="1"/>
  <c r="E31" i="4"/>
  <c r="D31" i="4"/>
  <c r="C30" i="4"/>
  <c r="C27" i="4" s="1"/>
  <c r="C29" i="4"/>
  <c r="C28" i="4"/>
  <c r="E27" i="4"/>
  <c r="D27" i="4"/>
  <c r="C26" i="4"/>
  <c r="C25" i="4"/>
  <c r="C24" i="4"/>
  <c r="C23" i="4" s="1"/>
  <c r="E23" i="4"/>
  <c r="D23" i="4"/>
  <c r="C22" i="4"/>
  <c r="C21" i="4"/>
  <c r="C19" i="4" s="1"/>
  <c r="C20" i="4"/>
  <c r="E19" i="4"/>
  <c r="D19" i="4"/>
  <c r="D6" i="4" s="1"/>
  <c r="D5" i="4" s="1"/>
  <c r="C18" i="4"/>
  <c r="C17" i="4"/>
  <c r="C16" i="4"/>
  <c r="C15" i="4" s="1"/>
  <c r="E15" i="4"/>
  <c r="E6" i="4" s="1"/>
  <c r="E5" i="4" s="1"/>
  <c r="D15" i="4"/>
  <c r="C14" i="4"/>
  <c r="C11" i="4" s="1"/>
  <c r="C13" i="4"/>
  <c r="C12" i="4"/>
  <c r="E11" i="4"/>
  <c r="D11" i="4"/>
  <c r="C10" i="4"/>
  <c r="C9" i="4"/>
  <c r="C8" i="4"/>
  <c r="C7" i="4" s="1"/>
  <c r="E7" i="4"/>
  <c r="D7" i="4"/>
  <c r="C6" i="4" l="1"/>
  <c r="C5" i="4" s="1"/>
  <c r="T34" i="3"/>
  <c r="T33" i="3" s="1"/>
  <c r="T32" i="3" s="1"/>
  <c r="Y33" i="3"/>
  <c r="X33" i="3"/>
  <c r="W33" i="3"/>
  <c r="V33" i="3"/>
  <c r="U33" i="3"/>
  <c r="U32" i="3" s="1"/>
  <c r="S33" i="3"/>
  <c r="S32" i="3" s="1"/>
  <c r="R33" i="3"/>
  <c r="R32" i="3" s="1"/>
  <c r="Q33" i="3"/>
  <c r="Q32" i="3" s="1"/>
  <c r="P33" i="3"/>
  <c r="O33" i="3"/>
  <c r="O32" i="3" s="1"/>
  <c r="N33" i="3"/>
  <c r="N32" i="3" s="1"/>
  <c r="M33" i="3"/>
  <c r="M32" i="3" s="1"/>
  <c r="L33" i="3"/>
  <c r="K33" i="3"/>
  <c r="K32" i="3" s="1"/>
  <c r="J33" i="3"/>
  <c r="J32" i="3" s="1"/>
  <c r="I33" i="3"/>
  <c r="Y32" i="3"/>
  <c r="X32" i="3"/>
  <c r="W32" i="3"/>
  <c r="V32" i="3"/>
  <c r="P32" i="3"/>
  <c r="L32" i="3"/>
  <c r="I32" i="3"/>
  <c r="T31" i="3"/>
  <c r="T30" i="3" s="1"/>
  <c r="T29" i="3" s="1"/>
  <c r="Y30" i="3"/>
  <c r="X30" i="3"/>
  <c r="X29" i="3" s="1"/>
  <c r="W30" i="3"/>
  <c r="V30" i="3"/>
  <c r="U30" i="3"/>
  <c r="U29" i="3" s="1"/>
  <c r="S30" i="3"/>
  <c r="S29" i="3" s="1"/>
  <c r="R30" i="3"/>
  <c r="R29" i="3" s="1"/>
  <c r="Q30" i="3"/>
  <c r="P30" i="3"/>
  <c r="P29" i="3" s="1"/>
  <c r="O30" i="3"/>
  <c r="O29" i="3" s="1"/>
  <c r="N30" i="3"/>
  <c r="M30" i="3"/>
  <c r="M29" i="3" s="1"/>
  <c r="L30" i="3"/>
  <c r="L29" i="3" s="1"/>
  <c r="K30" i="3"/>
  <c r="K29" i="3" s="1"/>
  <c r="J30" i="3"/>
  <c r="J29" i="3" s="1"/>
  <c r="I30" i="3"/>
  <c r="Y29" i="3"/>
  <c r="W29" i="3"/>
  <c r="V29" i="3"/>
  <c r="Q29" i="3"/>
  <c r="N29" i="3"/>
  <c r="I29" i="3"/>
  <c r="Y28" i="3"/>
  <c r="Y27" i="3" s="1"/>
  <c r="Y26" i="3" s="1"/>
  <c r="X28" i="3"/>
  <c r="S28" i="3" s="1"/>
  <c r="S27" i="3" s="1"/>
  <c r="S26" i="3" s="1"/>
  <c r="T28" i="3"/>
  <c r="N28" i="3"/>
  <c r="M28" i="3"/>
  <c r="I28" i="3" s="1"/>
  <c r="I27" i="3" s="1"/>
  <c r="I26" i="3" s="1"/>
  <c r="V27" i="3"/>
  <c r="U27" i="3"/>
  <c r="U26" i="3" s="1"/>
  <c r="T27" i="3"/>
  <c r="T26" i="3" s="1"/>
  <c r="R27" i="3"/>
  <c r="R26" i="3" s="1"/>
  <c r="Q27" i="3"/>
  <c r="Q26" i="3" s="1"/>
  <c r="P27" i="3"/>
  <c r="P26" i="3" s="1"/>
  <c r="O27" i="3"/>
  <c r="O26" i="3" s="1"/>
  <c r="N27" i="3"/>
  <c r="M27" i="3"/>
  <c r="M26" i="3" s="1"/>
  <c r="K27" i="3"/>
  <c r="K26" i="3" s="1"/>
  <c r="J27" i="3"/>
  <c r="J26" i="3" s="1"/>
  <c r="V26" i="3"/>
  <c r="N26" i="3"/>
  <c r="T25" i="3"/>
  <c r="W24" i="3"/>
  <c r="T24" i="3"/>
  <c r="S24" i="3"/>
  <c r="M24" i="3"/>
  <c r="I24" i="3" s="1"/>
  <c r="I21" i="3" s="1"/>
  <c r="I17" i="3" s="1"/>
  <c r="W23" i="3"/>
  <c r="T23" i="3"/>
  <c r="S23" i="3"/>
  <c r="X22" i="3"/>
  <c r="W22" i="3" s="1"/>
  <c r="W21" i="3" s="1"/>
  <c r="W17" i="3" s="1"/>
  <c r="T22" i="3"/>
  <c r="Y21" i="3"/>
  <c r="V21" i="3"/>
  <c r="V17" i="3" s="1"/>
  <c r="U21" i="3"/>
  <c r="R21" i="3"/>
  <c r="Q21" i="3"/>
  <c r="P21" i="3"/>
  <c r="P17" i="3" s="1"/>
  <c r="O21" i="3"/>
  <c r="N21" i="3"/>
  <c r="L21" i="3"/>
  <c r="K21" i="3"/>
  <c r="K17" i="3" s="1"/>
  <c r="J21" i="3"/>
  <c r="J17" i="3" s="1"/>
  <c r="T20" i="3"/>
  <c r="T19" i="3"/>
  <c r="Y18" i="3"/>
  <c r="X18" i="3"/>
  <c r="W18" i="3"/>
  <c r="V18" i="3"/>
  <c r="U18" i="3"/>
  <c r="S18" i="3"/>
  <c r="R18" i="3"/>
  <c r="Q18" i="3"/>
  <c r="P18" i="3"/>
  <c r="O18" i="3"/>
  <c r="N18" i="3"/>
  <c r="M18" i="3"/>
  <c r="L18" i="3"/>
  <c r="K18" i="3"/>
  <c r="J18" i="3"/>
  <c r="I18" i="3"/>
  <c r="R17" i="3"/>
  <c r="X16" i="3"/>
  <c r="W16" i="3" s="1"/>
  <c r="W15" i="3" s="1"/>
  <c r="W14" i="3" s="1"/>
  <c r="T16" i="3"/>
  <c r="T15" i="3" s="1"/>
  <c r="T14" i="3" s="1"/>
  <c r="I16" i="3"/>
  <c r="I15" i="3" s="1"/>
  <c r="I14" i="3" s="1"/>
  <c r="Y15" i="3"/>
  <c r="V15" i="3"/>
  <c r="V14" i="3" s="1"/>
  <c r="U15" i="3"/>
  <c r="U14" i="3" s="1"/>
  <c r="R15" i="3"/>
  <c r="Q15" i="3"/>
  <c r="Q14" i="3" s="1"/>
  <c r="P15" i="3"/>
  <c r="P14" i="3" s="1"/>
  <c r="O15" i="3"/>
  <c r="N15" i="3"/>
  <c r="M15" i="3"/>
  <c r="M14" i="3" s="1"/>
  <c r="L15" i="3"/>
  <c r="L14" i="3" s="1"/>
  <c r="K15" i="3"/>
  <c r="K14" i="3" s="1"/>
  <c r="J15" i="3"/>
  <c r="Y14" i="3"/>
  <c r="R14" i="3"/>
  <c r="O14" i="3"/>
  <c r="N14" i="3"/>
  <c r="J14" i="3"/>
  <c r="P13" i="3" l="1"/>
  <c r="V13" i="3"/>
  <c r="Y17" i="3"/>
  <c r="X27" i="3"/>
  <c r="X26" i="3" s="1"/>
  <c r="S22" i="3"/>
  <c r="S21" i="3"/>
  <c r="S17" i="3" s="1"/>
  <c r="O17" i="3"/>
  <c r="U17" i="3"/>
  <c r="U13" i="3" s="1"/>
  <c r="W28" i="3"/>
  <c r="W27" i="3" s="1"/>
  <c r="W26" i="3" s="1"/>
  <c r="X15" i="3"/>
  <c r="X14" i="3" s="1"/>
  <c r="X13" i="3" s="1"/>
  <c r="M21" i="3"/>
  <c r="M17" i="3" s="1"/>
  <c r="Q17" i="3"/>
  <c r="Q13" i="3" s="1"/>
  <c r="T21" i="3"/>
  <c r="Y13" i="3"/>
  <c r="S16" i="3"/>
  <c r="S15" i="3" s="1"/>
  <c r="S14" i="3" s="1"/>
  <c r="K13" i="3"/>
  <c r="L17" i="3"/>
  <c r="N17" i="3"/>
  <c r="N13" i="3" s="1"/>
  <c r="X21" i="3"/>
  <c r="X17" i="3" s="1"/>
  <c r="T18" i="3"/>
  <c r="I13" i="3"/>
  <c r="S13" i="3"/>
  <c r="O13" i="3"/>
  <c r="R13" i="3"/>
  <c r="J13" i="3"/>
  <c r="M13" i="3"/>
  <c r="W13" i="3" l="1"/>
  <c r="T17" i="3"/>
  <c r="T13" i="3" s="1"/>
</calcChain>
</file>

<file path=xl/sharedStrings.xml><?xml version="1.0" encoding="utf-8"?>
<sst xmlns="http://schemas.openxmlformats.org/spreadsheetml/2006/main" count="223" uniqueCount="157">
  <si>
    <t>STT</t>
  </si>
  <si>
    <t>Địa điểm XD</t>
  </si>
  <si>
    <t>Năng lực thiết kế</t>
  </si>
  <si>
    <t>Ghi chú</t>
  </si>
  <si>
    <t>Tổng số</t>
  </si>
  <si>
    <t>Trong đó: Thu hồi vốn ứng trước</t>
  </si>
  <si>
    <t>I</t>
  </si>
  <si>
    <t>1.1</t>
  </si>
  <si>
    <t>1.2</t>
  </si>
  <si>
    <t>2.1</t>
  </si>
  <si>
    <t>2017-2020</t>
  </si>
  <si>
    <t>II</t>
  </si>
  <si>
    <t>TP Hà Giang</t>
  </si>
  <si>
    <t>2022-2025</t>
  </si>
  <si>
    <t>Huyện Vị Xuyên</t>
  </si>
  <si>
    <t>Sở Y tế</t>
  </si>
  <si>
    <t>2.2</t>
  </si>
  <si>
    <t>2018-2020</t>
  </si>
  <si>
    <t>2.3</t>
  </si>
  <si>
    <t>2021-2024</t>
  </si>
  <si>
    <t>2.4</t>
  </si>
  <si>
    <t>V</t>
  </si>
  <si>
    <t>Trong đó</t>
  </si>
  <si>
    <t>Biểu số 45/CK-NSNN</t>
  </si>
  <si>
    <t>ĐVT: Triệu đồng</t>
  </si>
  <si>
    <t>TT</t>
  </si>
  <si>
    <t>Danh mục công trình, dự án</t>
  </si>
  <si>
    <t>Thời gian KC-HT</t>
  </si>
  <si>
    <t>Nhà tài trợ</t>
  </si>
  <si>
    <t>Ngày ký kết hiệp định</t>
  </si>
  <si>
    <t>QĐ đầu tư ban đầu hoặc điều chỉnh (nếu có)</t>
  </si>
  <si>
    <t>Lũy kế vốn đã bố trí đến hết kế hoạch 
năm 2022</t>
  </si>
  <si>
    <t>Kế hoạch vốn NSTW năm 2023</t>
  </si>
  <si>
    <t>Chủ đầu tư</t>
  </si>
  <si>
    <t>Số quyết định</t>
  </si>
  <si>
    <t>TMĐT</t>
  </si>
  <si>
    <t>Tổng số (tất cả các nguồn vốn)</t>
  </si>
  <si>
    <t>Trong đó:</t>
  </si>
  <si>
    <t>Vốn đối ứng</t>
  </si>
  <si>
    <t>Vốn nước ngoài</t>
  </si>
  <si>
    <t>Vốn đối ứng nguồn NSTW</t>
  </si>
  <si>
    <t>Vốn nước ngoài (vốn NSTW)</t>
  </si>
  <si>
    <t xml:space="preserve">Vốn đối ứng </t>
  </si>
  <si>
    <t xml:space="preserve">Vốn nước ngoài </t>
  </si>
  <si>
    <t>Trong đó: NSTW</t>
  </si>
  <si>
    <t>Tính bằng ngoại tệ</t>
  </si>
  <si>
    <t>Quy đổi ra tiền Việt</t>
  </si>
  <si>
    <t>Trong đó: Cấp phát từ NSTW</t>
  </si>
  <si>
    <t>NSĐP</t>
  </si>
  <si>
    <t>NSTW</t>
  </si>
  <si>
    <t>Đưa vào cân đối NSTW</t>
  </si>
  <si>
    <t>Vay lại</t>
  </si>
  <si>
    <t>TỔNG SỐ</t>
  </si>
  <si>
    <t>Ngành, Lĩnh vực Y tế</t>
  </si>
  <si>
    <t>Các dự án dự kiến hoàn thành sau năm 2023</t>
  </si>
  <si>
    <t xml:space="preserve">Dự án Đầu tư xây dựng và phát triển hệ thống cung ứng dịch vụ y tế tuyến cơ sở </t>
  </si>
  <si>
    <t>Các xã trên địa bàn tỉnh HG</t>
  </si>
  <si>
    <t>WB</t>
  </si>
  <si>
    <t>18/02/2020</t>
  </si>
  <si>
    <t>1700/QĐ-TTg, 28/11/2019; 389/QĐ-UBND, 16/3/2020</t>
  </si>
  <si>
    <t>Ngành, Lĩnh vực Nông nghiệp và PTNT</t>
  </si>
  <si>
    <t>Dự án chuyển tiếp hoàn thành năm 2022</t>
  </si>
  <si>
    <t xml:space="preserve">Dự án Cải thiện nông nghiệp có tưới tỉnh Hà Giang (WB7) </t>
  </si>
  <si>
    <t>BQ, Qbi, VX, ĐV, YM, MV, QBa.</t>
  </si>
  <si>
    <t>CNSH cho 19.917 người; tưới 3.324 ha lúa,màu. 22 ha nuôi thủy sản
- XD HT vận hành mô hình NN thông minh</t>
  </si>
  <si>
    <t>2016-2021</t>
  </si>
  <si>
    <t>24/4/2014</t>
  </si>
  <si>
    <t>1358/QĐ-BNN-XD 19/6/2014; 842/QĐ-UBND 29/4/2014; 4419/QĐ-BNN-HTQT/4/11/2020; 649/QD-UBND/02/4/2021</t>
  </si>
  <si>
    <t>BQL DA ĐTXD  NN và PTNT</t>
  </si>
  <si>
    <t xml:space="preserve">Tiểu dự án: Cấp điện nông thôn từ lưới điện quốc gia trên địa bàn tỉnh Hà Giang, giai đoạn 2018- 2020, EU tài trợ </t>
  </si>
  <si>
    <t>Huyện BQ; QBì; VX; HSP; BM (Giáp trung)</t>
  </si>
  <si>
    <t>22 CT, ĐZ 58,86Km, Đz 35kV, 27 TBA C.suất 1.750kVA và 95,11km, ĐZ 0,4kV, cấp điện 2.403 hộ dân, DZ35Kv, TBA và Đz 0,4 Kv</t>
  </si>
  <si>
    <t>EU</t>
  </si>
  <si>
    <t>01/12/2017</t>
  </si>
  <si>
    <t>1760/QĐ-UBND 28/8/2018; 474/QĐ-UBND 20/3/2019</t>
  </si>
  <si>
    <t>BQL DA ĐTXD DD và CN; UBND huyện Bắc Mê</t>
  </si>
  <si>
    <t>Các dự án hoàn thành sau năm 2023</t>
  </si>
  <si>
    <t>Dự án Hạ tầng cơ bản cho phát triển toàn diện các tỉnh Đông Bắc: Hà Giang, Cao Bằng, Bắc Kạn, Lạng Sơn - tiểu dự án tỉnh Hà Giang</t>
  </si>
  <si>
    <t>TPHG, VX, BQ, HSP, XM, YM, MV</t>
  </si>
  <si>
    <t>2018-2023</t>
  </si>
  <si>
    <t>ADB</t>
  </si>
  <si>
    <t>12/4/2018</t>
  </si>
  <si>
    <t>2755/13/12/2018; 1707/28/8/2017</t>
  </si>
  <si>
    <t>33,75 triệu $</t>
  </si>
  <si>
    <t>BQL BIG 1</t>
  </si>
  <si>
    <t>Phát triển đa mục tiêu cho đồng bào dân tộc thiểu số các xã nghèo thuộc huyện Xín Mần, tỉnh Hà Giang</t>
  </si>
  <si>
    <t>Huyện Xín Mần</t>
  </si>
  <si>
    <t>03 tuyến đường + 05 HCN</t>
  </si>
  <si>
    <t>KUWAITF</t>
  </si>
  <si>
    <t>07/5/2018</t>
  </si>
  <si>
    <t>2585/QĐ-UBND 26/10/2016</t>
  </si>
  <si>
    <t>4,0 triệu Dina- Cô oet</t>
  </si>
  <si>
    <t>UBND huyện Xín Mần</t>
  </si>
  <si>
    <t>DA Thoát nước và xử lý nước thải thành phố Hà Giang, tỉnh Hà Giang</t>
  </si>
  <si>
    <t>3.0003m3/ngđ</t>
  </si>
  <si>
    <t>DANIDA Đan Mạch</t>
  </si>
  <si>
    <t>HĐ khung 19/9/2013
HĐ thỏa thuận tài trợ 23/12/2016</t>
  </si>
  <si>
    <t>4147/05/12/2008; 560/QĐ-UBND 02/4/2018</t>
  </si>
  <si>
    <t>7.198.000 Eur</t>
  </si>
  <si>
    <t>BQL CTN TP HG</t>
  </si>
  <si>
    <t>Hệ thống cấp nước Suối Sửu về hồ dự trữ điều tiết nước trung tâm xã Phong Quang để bảo vệ nguồn nước trồng, bảo vệ rừng, rừng đặc dụng, chống hạn hán, phát triển NLN, tận thu cấpNSH hợp vệ sinh môi trường xã Phong Quang, Vị Xuyên và TP Hà Giang.</t>
  </si>
  <si>
    <t>VX, TPHG</t>
  </si>
  <si>
    <t xml:space="preserve">10,000 m3/ngày đêm </t>
  </si>
  <si>
    <t>Chương trình Tăng trưởng xanh</t>
  </si>
  <si>
    <t>2812/QĐ-UBND 08/10/2019;
1759/QĐ-UBND 17/09/2019</t>
  </si>
  <si>
    <t>III</t>
  </si>
  <si>
    <t>Lĩnh vực phát triển đô thị</t>
  </si>
  <si>
    <t>"Chương trình phát triển các đô thị loại II (các đô thị xanh)"-Tiểu dự án tại Hà Giang</t>
  </si>
  <si>
    <t>Thành phố Hà Giang</t>
  </si>
  <si>
    <t xml:space="preserve">Thoát nước, </t>
  </si>
  <si>
    <t>392/QĐ-TTg/10/3/2016; 1102/QĐ-UBND, 06/6/2016; 450/QĐ-UBND/23/3/2017; 1370/04/7/2018; 2599a/26/11/2018</t>
  </si>
  <si>
    <t>42 
triệu USD</t>
  </si>
  <si>
    <t>BQL CPRP</t>
  </si>
  <si>
    <t>IV</t>
  </si>
  <si>
    <t>NGÀNH, LĨNH VỰC: GIAO THÔNG</t>
  </si>
  <si>
    <t>Dự án chuyển tiếp từ giai đoạn 2016-2020 sang giai đoạn 2021-2025</t>
  </si>
  <si>
    <t>Xây dựng cầu dân sinh và quản lý tài sản đường địa phương (LRAMP)</t>
  </si>
  <si>
    <t>11 huyện, TP</t>
  </si>
  <si>
    <t xml:space="preserve">L=58,6km </t>
  </si>
  <si>
    <t>4/7/2016</t>
  </si>
  <si>
    <t>330/QĐ-TTg 02/3/2016; 622/QĐ-BGTVT 2/3/2016; 1698/15/6/2017; 1292/10/7/2017</t>
  </si>
  <si>
    <t>11,8 triệu USD</t>
  </si>
  <si>
    <t>BQL DA ĐTXD Giao thông</t>
  </si>
  <si>
    <t>NGÀNH, LĨNH VỰC: GIÁO DỤC</t>
  </si>
  <si>
    <t>Dự án hoàn thành và dự án bổ sung</t>
  </si>
  <si>
    <t>Dự án phát triển Giáo dục THCS khu vực khó khăn nhất, giai đoạn 2 (hợp phần đã hoàn thành quyết toán giai đoạn 2016-2020 và năm 2020 Bộ GD phê duyệ BS Trường PTDT bán trú THCS Niêm Sơn, huyện Mèo Vạc)</t>
  </si>
  <si>
    <t>MV, ĐV, YM, Q Bạ, HSP</t>
  </si>
  <si>
    <t>PBM, PBT, NLH, PTV, CVGV, NVS</t>
  </si>
  <si>
    <t>23/01/2015</t>
  </si>
  <si>
    <t>445; 447; 446/13/3/2018; 1897/18/9/2018; 149/23/01/2019; 2472/6/11/2018; 367/08/3/2019; 297; 298/05/3/2020; 1428/17/8/2020; 2303/07/12/2020; 912/17/5/2021; 838/5/5/2021; 846/6/5/2020</t>
  </si>
  <si>
    <t>Sở Giáo dục và Đào tạo</t>
  </si>
  <si>
    <t>DANH MỤC CÁC CHƯƠNG TRÌNH, DỰ ÁN SỬ DỤNG VỐN NGÂN SÁCH NHÀ NƯỚC (VỐN ODA VÀ VỐN VAY ƯU ĐÃI CỦA CÁC NHÀ TÀI TRỢ NƯỚC NGOÀI) KẾ HOẠCH NĂM 2023</t>
  </si>
  <si>
    <t>CÁC CHƯƠNG TRÌNH MỤC TIÊU QUỐC GIA NĂM 2023</t>
  </si>
  <si>
    <t>Đơn vị: Triệu đồng</t>
  </si>
  <si>
    <t>Tên đơn vị</t>
  </si>
  <si>
    <t>Tổng cộng</t>
  </si>
  <si>
    <t>Cấp huyện</t>
  </si>
  <si>
    <t>Huyện Mèo Vạc</t>
  </si>
  <si>
    <t>Chương trình MTQG phát triển KTXH vùng đồng bào DTTS và MN</t>
  </si>
  <si>
    <t>Chương trình MTQG giảm nghèo bền vững</t>
  </si>
  <si>
    <t>Chương trình MTQG xây dựng nông thôn mới</t>
  </si>
  <si>
    <t>Huyện Đồng Văn</t>
  </si>
  <si>
    <t>Huyện Yên Minh</t>
  </si>
  <si>
    <t>Huyện Quản Bạ</t>
  </si>
  <si>
    <t>Huyện Bắc Mê</t>
  </si>
  <si>
    <t>Huyện Hoàng Su Phì</t>
  </si>
  <si>
    <t>Huyện Bắc Quang</t>
  </si>
  <si>
    <t>Huyện Quang Bình</t>
  </si>
  <si>
    <t>Cấp tỉnh</t>
  </si>
  <si>
    <t>Sở Văn hóa Thể thao và Du lịch</t>
  </si>
  <si>
    <t>Sở Lao động, Thương binh và Xã hội</t>
  </si>
  <si>
    <t>Trường Cao đẳng Kỹ thuật và Công nghệ tỉnh Hà Giang</t>
  </si>
  <si>
    <t>Chưa phân bổ</t>
  </si>
  <si>
    <t>UBND TỈNH HÀ GIANG</t>
  </si>
  <si>
    <t>Biểu số 58/CK-NSNN</t>
  </si>
  <si>
    <t>(Dự toán đã được Hội đồng nhân dân quyết định)</t>
  </si>
  <si>
    <t>(Kèm theo Quyết định số 65/QĐ-UBND ngày 12/01/2023 của Ủy ban nhân dân tỉnh)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</si>
</sst>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_-;\-* #,##0.00_-;_-* &quot;-&quot;??_-;_-@_-"/>
    <numFmt numFmtId="165" formatCode="\t0.00%"/>
    <numFmt numFmtId="166" formatCode="_(* #,##0_);_(* \(#,##0\);_(* &quot;-&quot;??_);_(@_)"/>
    <numFmt numFmtId="168" formatCode="&quot;\&quot;#,##0.00;[Red]&quot;\&quot;&quot;\&quot;&quot;\&quot;&quot;\&quot;&quot;\&quot;&quot;\&quot;\-#,##0.00"/>
  </numFmts>
  <fonts count="34">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Times New Roman"/>
      <family val="1"/>
    </font>
    <font>
      <sz val="12"/>
      <name val="Times New Roman"/>
      <family val="1"/>
    </font>
    <font>
      <i/>
      <sz val="14"/>
      <name val="Times New Roman"/>
      <family val="1"/>
    </font>
    <font>
      <b/>
      <i/>
      <sz val="12"/>
      <name val="Times New Roman"/>
      <family val="1"/>
    </font>
    <font>
      <sz val="10"/>
      <name val="Times New Roman"/>
      <family val="1"/>
    </font>
    <font>
      <b/>
      <sz val="10"/>
      <name val="Times New Roman"/>
      <family val="1"/>
    </font>
    <font>
      <sz val="11"/>
      <color indexed="8"/>
      <name val="Calibri"/>
      <family val="2"/>
    </font>
    <font>
      <sz val="11"/>
      <name val="Times New Roman"/>
      <family val="1"/>
    </font>
    <font>
      <sz val="12"/>
      <color theme="1"/>
      <name val="Times New Roman"/>
      <family val="2"/>
      <charset val="163"/>
    </font>
    <font>
      <sz val="11"/>
      <color indexed="8"/>
      <name val="Arial"/>
      <family val="2"/>
    </font>
    <font>
      <sz val="12"/>
      <name val=".VnTime"/>
      <family val="2"/>
    </font>
    <font>
      <sz val="12"/>
      <name val="Times New Roman"/>
      <family val="1"/>
      <charset val="163"/>
    </font>
    <font>
      <sz val="11"/>
      <color theme="1"/>
      <name val="Calibri"/>
      <family val="2"/>
      <charset val="163"/>
      <scheme val="minor"/>
    </font>
    <font>
      <sz val="11"/>
      <color theme="1"/>
      <name val="times new roman"/>
      <family val="2"/>
      <charset val="163"/>
    </font>
    <font>
      <sz val="14"/>
      <name val="Times New Roman"/>
      <family val="1"/>
    </font>
    <font>
      <i/>
      <sz val="10"/>
      <name val="Times New Roman"/>
      <family val="1"/>
    </font>
    <font>
      <sz val="10"/>
      <name val="Calibri"/>
      <family val="2"/>
      <scheme val="minor"/>
    </font>
    <font>
      <b/>
      <sz val="10"/>
      <name val="Calibri"/>
      <family val="2"/>
      <scheme val="minor"/>
    </font>
    <font>
      <sz val="11"/>
      <name val=".VnTime"/>
      <family val="2"/>
    </font>
    <font>
      <b/>
      <i/>
      <sz val="10"/>
      <name val="Times New Roman"/>
      <family val="1"/>
    </font>
    <font>
      <sz val="10"/>
      <color rgb="FF0000FF"/>
      <name val="Times New Roman"/>
      <family val="1"/>
    </font>
    <font>
      <b/>
      <sz val="14"/>
      <color theme="1"/>
      <name val="Times New Roman"/>
      <family val="1"/>
    </font>
    <font>
      <sz val="14"/>
      <color theme="1"/>
      <name val="Times New Roman"/>
      <family val="1"/>
    </font>
    <font>
      <b/>
      <sz val="12"/>
      <color theme="1"/>
      <name val="Times New Roman"/>
      <family val="1"/>
    </font>
    <font>
      <sz val="12"/>
      <color theme="1"/>
      <name val="Times New Roman"/>
      <family val="1"/>
    </font>
    <font>
      <b/>
      <i/>
      <sz val="12"/>
      <color theme="1"/>
      <name val="Times New Roman"/>
      <family val="1"/>
    </font>
    <font>
      <sz val="11"/>
      <color theme="1"/>
      <name val="Times New Roman"/>
      <family val="1"/>
    </font>
    <font>
      <b/>
      <sz val="11"/>
      <color theme="1"/>
      <name val="Times New Roman"/>
      <family val="1"/>
    </font>
    <font>
      <b/>
      <sz val="13"/>
      <name val="Times New Roman"/>
      <family val="1"/>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53">
    <xf numFmtId="0" fontId="0" fillId="0" borderId="0"/>
    <xf numFmtId="0" fontId="4" fillId="0" borderId="0"/>
    <xf numFmtId="0" fontId="6" fillId="0" borderId="0"/>
    <xf numFmtId="43" fontId="11" fillId="0" borderId="0" applyFont="0" applyFill="0" applyBorder="0" applyAlignment="0" applyProtection="0"/>
    <xf numFmtId="43" fontId="4" fillId="0" borderId="0" applyFont="0" applyFill="0" applyBorder="0" applyAlignment="0" applyProtection="0"/>
    <xf numFmtId="165" fontId="11" fillId="0" borderId="0" applyFont="0" applyFill="0" applyBorder="0" applyAlignment="0" applyProtection="0"/>
    <xf numFmtId="0" fontId="13" fillId="0" borderId="0"/>
    <xf numFmtId="43" fontId="11" fillId="0" borderId="0" applyFont="0" applyFill="0" applyBorder="0" applyAlignment="0" applyProtection="0"/>
    <xf numFmtId="43" fontId="4" fillId="0" borderId="0" applyFont="0" applyFill="0" applyBorder="0" applyAlignment="0" applyProtection="0"/>
    <xf numFmtId="0" fontId="3" fillId="0" borderId="0"/>
    <xf numFmtId="43" fontId="14" fillId="0" borderId="0" applyFont="0" applyFill="0" applyBorder="0" applyAlignment="0" applyProtection="0"/>
    <xf numFmtId="0" fontId="4" fillId="0" borderId="0"/>
    <xf numFmtId="0" fontId="3" fillId="0" borderId="0"/>
    <xf numFmtId="0" fontId="4" fillId="0" borderId="0"/>
    <xf numFmtId="43" fontId="6"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165" fontId="15" fillId="0" borderId="0" applyFont="0" applyFill="0" applyBorder="0" applyAlignment="0" applyProtection="0"/>
    <xf numFmtId="0" fontId="6" fillId="0" borderId="0"/>
    <xf numFmtId="0" fontId="16" fillId="0" borderId="0"/>
    <xf numFmtId="0" fontId="3" fillId="0" borderId="0"/>
    <xf numFmtId="0" fontId="4" fillId="0" borderId="0"/>
    <xf numFmtId="0" fontId="6" fillId="0" borderId="0"/>
    <xf numFmtId="0" fontId="15" fillId="0" borderId="0"/>
    <xf numFmtId="43" fontId="15" fillId="0" borderId="0" applyFont="0" applyFill="0" applyBorder="0" applyAlignment="0" applyProtection="0"/>
    <xf numFmtId="0" fontId="4" fillId="0" borderId="0"/>
    <xf numFmtId="43" fontId="11" fillId="0" borderId="0" applyFont="0" applyFill="0" applyBorder="0" applyAlignment="0" applyProtection="0"/>
    <xf numFmtId="0" fontId="4" fillId="0" borderId="0"/>
    <xf numFmtId="43" fontId="4" fillId="0" borderId="0" applyFont="0" applyFill="0" applyBorder="0" applyAlignment="0" applyProtection="0"/>
    <xf numFmtId="0" fontId="11" fillId="0" borderId="0"/>
    <xf numFmtId="9" fontId="11" fillId="0" borderId="0" applyFont="0" applyFill="0" applyBorder="0" applyAlignment="0" applyProtection="0"/>
    <xf numFmtId="0" fontId="15" fillId="0" borderId="0"/>
    <xf numFmtId="0" fontId="6" fillId="0" borderId="0"/>
    <xf numFmtId="0" fontId="3" fillId="0" borderId="0"/>
    <xf numFmtId="43" fontId="3" fillId="0" borderId="0" applyFont="0" applyFill="0" applyBorder="0" applyAlignment="0" applyProtection="0"/>
    <xf numFmtId="43" fontId="11" fillId="0" borderId="0" applyFont="0" applyFill="0" applyBorder="0" applyAlignment="0" applyProtection="0"/>
    <xf numFmtId="43" fontId="14"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0" fontId="3" fillId="0" borderId="0"/>
    <xf numFmtId="0" fontId="15" fillId="0" borderId="0"/>
    <xf numFmtId="168" fontId="18" fillId="0" borderId="0" applyFont="0" applyFill="0" applyBorder="0" applyAlignment="0" applyProtection="0"/>
    <xf numFmtId="43" fontId="3" fillId="0" borderId="0" applyFont="0" applyFill="0" applyBorder="0" applyAlignment="0" applyProtection="0"/>
    <xf numFmtId="0" fontId="13" fillId="0" borderId="0"/>
    <xf numFmtId="0" fontId="2" fillId="0" borderId="0"/>
    <xf numFmtId="164" fontId="2" fillId="0" borderId="0" applyFont="0" applyFill="0" applyBorder="0" applyAlignment="0" applyProtection="0"/>
    <xf numFmtId="43" fontId="14" fillId="0" borderId="0" applyFont="0" applyFill="0" applyBorder="0" applyAlignment="0" applyProtection="0"/>
    <xf numFmtId="0" fontId="4" fillId="0" borderId="0"/>
    <xf numFmtId="0" fontId="23" fillId="0" borderId="0"/>
    <xf numFmtId="0" fontId="1" fillId="0" borderId="0"/>
    <xf numFmtId="0" fontId="19" fillId="0" borderId="0"/>
  </cellStyleXfs>
  <cellXfs count="68">
    <xf numFmtId="0" fontId="0" fillId="0" borderId="0" xfId="0"/>
    <xf numFmtId="3" fontId="9" fillId="0" borderId="2" xfId="3" applyNumberFormat="1" applyFont="1" applyFill="1" applyBorder="1" applyAlignment="1">
      <alignment horizontal="center" vertical="center" wrapText="1"/>
    </xf>
    <xf numFmtId="3" fontId="10" fillId="0" borderId="2" xfId="1" applyNumberFormat="1" applyFont="1" applyFill="1" applyBorder="1" applyAlignment="1">
      <alignment horizontal="center" vertical="center" wrapText="1"/>
    </xf>
    <xf numFmtId="3" fontId="9" fillId="0" borderId="2" xfId="1" applyNumberFormat="1" applyFont="1" applyFill="1" applyBorder="1" applyAlignment="1">
      <alignment horizontal="center" vertical="center" wrapText="1"/>
    </xf>
    <xf numFmtId="3" fontId="10" fillId="0" borderId="2" xfId="1" applyNumberFormat="1" applyFont="1" applyFill="1" applyBorder="1" applyAlignment="1">
      <alignment horizontal="left" vertical="center" wrapText="1"/>
    </xf>
    <xf numFmtId="3" fontId="10" fillId="0" borderId="2" xfId="47" applyNumberFormat="1" applyFont="1" applyFill="1" applyBorder="1" applyAlignment="1">
      <alignment horizontal="center" vertical="center" wrapText="1"/>
    </xf>
    <xf numFmtId="3" fontId="9" fillId="0" borderId="2" xfId="47" applyNumberFormat="1" applyFont="1" applyFill="1" applyBorder="1" applyAlignment="1">
      <alignment horizontal="center" vertical="center" wrapText="1"/>
    </xf>
    <xf numFmtId="3" fontId="10" fillId="0" borderId="2" xfId="46" applyNumberFormat="1" applyFont="1" applyFill="1" applyBorder="1" applyAlignment="1">
      <alignment horizontal="center" vertical="center" wrapText="1"/>
    </xf>
    <xf numFmtId="3" fontId="9" fillId="0" borderId="2" xfId="46" applyNumberFormat="1" applyFont="1" applyFill="1" applyBorder="1" applyAlignment="1">
      <alignment horizontal="center" vertical="center" wrapText="1"/>
    </xf>
    <xf numFmtId="3" fontId="9" fillId="0" borderId="2" xfId="46" quotePrefix="1" applyNumberFormat="1" applyFont="1" applyFill="1" applyBorder="1" applyAlignment="1">
      <alignment horizontal="center" vertical="center" wrapText="1"/>
    </xf>
    <xf numFmtId="3" fontId="10" fillId="0" borderId="0" xfId="46" applyNumberFormat="1" applyFont="1" applyFill="1" applyBorder="1" applyAlignment="1">
      <alignment vertical="center" wrapText="1"/>
    </xf>
    <xf numFmtId="166" fontId="9" fillId="0" borderId="2" xfId="48" applyNumberFormat="1" applyFont="1" applyFill="1" applyBorder="1" applyAlignment="1">
      <alignment horizontal="center" vertical="center" wrapText="1"/>
    </xf>
    <xf numFmtId="166" fontId="9" fillId="0" borderId="2" xfId="48" applyNumberFormat="1" applyFont="1" applyFill="1" applyBorder="1" applyAlignment="1">
      <alignment horizontal="left" vertical="center" wrapText="1"/>
    </xf>
    <xf numFmtId="166" fontId="9" fillId="0" borderId="2" xfId="48" quotePrefix="1" applyNumberFormat="1" applyFont="1" applyFill="1" applyBorder="1" applyAlignment="1">
      <alignment horizontal="center" vertical="center" wrapText="1"/>
    </xf>
    <xf numFmtId="3" fontId="9" fillId="0" borderId="2" xfId="48" applyNumberFormat="1" applyFont="1" applyFill="1" applyBorder="1" applyAlignment="1">
      <alignment horizontal="center" vertical="center" wrapText="1"/>
    </xf>
    <xf numFmtId="166" fontId="10" fillId="0" borderId="2" xfId="48" applyNumberFormat="1" applyFont="1" applyFill="1" applyBorder="1" applyAlignment="1">
      <alignment horizontal="center" vertical="center" wrapText="1"/>
    </xf>
    <xf numFmtId="166" fontId="10" fillId="0" borderId="0" xfId="48" applyNumberFormat="1" applyFont="1" applyFill="1" applyAlignment="1">
      <alignment vertical="center"/>
    </xf>
    <xf numFmtId="3" fontId="9" fillId="0" borderId="2" xfId="48" applyNumberFormat="1" applyFont="1" applyFill="1" applyBorder="1" applyAlignment="1">
      <alignment horizontal="left" vertical="center" wrapText="1"/>
    </xf>
    <xf numFmtId="3" fontId="9" fillId="0" borderId="2" xfId="49" applyNumberFormat="1" applyFont="1" applyFill="1" applyBorder="1" applyAlignment="1">
      <alignment horizontal="center" vertical="center" wrapText="1"/>
    </xf>
    <xf numFmtId="3" fontId="9" fillId="0" borderId="2" xfId="50" applyNumberFormat="1" applyFont="1" applyFill="1" applyBorder="1" applyAlignment="1">
      <alignment horizontal="center" vertical="center" wrapText="1"/>
    </xf>
    <xf numFmtId="1" fontId="10" fillId="0" borderId="0" xfId="46" applyNumberFormat="1" applyFont="1" applyFill="1" applyAlignment="1">
      <alignment vertical="center"/>
    </xf>
    <xf numFmtId="3" fontId="9" fillId="0" borderId="2" xfId="46" applyNumberFormat="1" applyFont="1" applyFill="1" applyBorder="1" applyAlignment="1">
      <alignment horizontal="left" vertical="center" wrapText="1"/>
    </xf>
    <xf numFmtId="1" fontId="24" fillId="0" borderId="0" xfId="46" applyNumberFormat="1" applyFont="1" applyFill="1" applyAlignment="1">
      <alignment vertical="center"/>
    </xf>
    <xf numFmtId="3" fontId="10" fillId="0" borderId="2" xfId="46" applyNumberFormat="1" applyFont="1" applyFill="1" applyBorder="1" applyAlignment="1">
      <alignment horizontal="left" vertical="center" wrapText="1"/>
    </xf>
    <xf numFmtId="0" fontId="19" fillId="0" borderId="0" xfId="46" applyFont="1" applyFill="1" applyAlignment="1">
      <alignment horizontal="center" vertical="center" wrapText="1"/>
    </xf>
    <xf numFmtId="0" fontId="20" fillId="0" borderId="1" xfId="46" applyFont="1" applyFill="1" applyBorder="1" applyAlignment="1">
      <alignment horizontal="center" vertical="center" wrapText="1"/>
    </xf>
    <xf numFmtId="0" fontId="12" fillId="0" borderId="0" xfId="46" applyFont="1" applyFill="1" applyAlignment="1">
      <alignment horizontal="center" vertical="center" wrapText="1"/>
    </xf>
    <xf numFmtId="0" fontId="12" fillId="0" borderId="0" xfId="46" applyFont="1" applyFill="1"/>
    <xf numFmtId="3" fontId="10" fillId="0" borderId="0" xfId="46" applyNumberFormat="1" applyFont="1" applyFill="1" applyAlignment="1">
      <alignment horizontal="center" vertical="center" wrapText="1"/>
    </xf>
    <xf numFmtId="0" fontId="9" fillId="0" borderId="2" xfId="46" applyFont="1" applyFill="1" applyBorder="1" applyAlignment="1">
      <alignment horizontal="center" vertical="center" wrapText="1"/>
    </xf>
    <xf numFmtId="0" fontId="21" fillId="0" borderId="0" xfId="46" applyFont="1" applyFill="1"/>
    <xf numFmtId="0" fontId="10" fillId="0" borderId="2" xfId="46" applyFont="1" applyFill="1" applyBorder="1" applyAlignment="1">
      <alignment horizontal="center" vertical="center" wrapText="1"/>
    </xf>
    <xf numFmtId="0" fontId="22" fillId="0" borderId="0" xfId="46" applyFont="1" applyFill="1"/>
    <xf numFmtId="3" fontId="9" fillId="0" borderId="0" xfId="46" applyNumberFormat="1" applyFont="1" applyFill="1" applyAlignment="1">
      <alignment horizontal="center" vertical="center" wrapText="1"/>
    </xf>
    <xf numFmtId="3" fontId="25" fillId="0" borderId="2" xfId="1" applyNumberFormat="1" applyFont="1" applyFill="1" applyBorder="1" applyAlignment="1">
      <alignment horizontal="center" vertical="center" wrapText="1"/>
    </xf>
    <xf numFmtId="3" fontId="9" fillId="0" borderId="0" xfId="46" applyNumberFormat="1" applyFont="1" applyFill="1" applyBorder="1" applyAlignment="1">
      <alignment horizontal="center" vertical="center" wrapText="1"/>
    </xf>
    <xf numFmtId="3" fontId="9" fillId="0" borderId="3" xfId="46" applyNumberFormat="1" applyFont="1" applyFill="1" applyBorder="1" applyAlignment="1">
      <alignment horizontal="center" vertical="center" wrapText="1"/>
    </xf>
    <xf numFmtId="0" fontId="27" fillId="0" borderId="0" xfId="51" applyFont="1"/>
    <xf numFmtId="0" fontId="28" fillId="0" borderId="0" xfId="51" applyFont="1" applyAlignment="1">
      <alignment horizontal="center" vertical="center"/>
    </xf>
    <xf numFmtId="0" fontId="29" fillId="0" borderId="0" xfId="51" applyFont="1" applyAlignment="1">
      <alignment horizontal="center" vertical="center"/>
    </xf>
    <xf numFmtId="0" fontId="31" fillId="0" borderId="0" xfId="51" applyFont="1"/>
    <xf numFmtId="3" fontId="28" fillId="0" borderId="2" xfId="51" applyNumberFormat="1" applyFont="1" applyBorder="1" applyAlignment="1">
      <alignment horizontal="center" vertical="center" wrapText="1"/>
    </xf>
    <xf numFmtId="0" fontId="32" fillId="0" borderId="0" xfId="51" applyFont="1"/>
    <xf numFmtId="3" fontId="28" fillId="0" borderId="2" xfId="51" applyNumberFormat="1" applyFont="1" applyBorder="1" applyAlignment="1">
      <alignment horizontal="left" vertical="center" wrapText="1"/>
    </xf>
    <xf numFmtId="3" fontId="29" fillId="0" borderId="2" xfId="51" applyNumberFormat="1" applyFont="1" applyBorder="1" applyAlignment="1">
      <alignment horizontal="left" vertical="center" wrapText="1"/>
    </xf>
    <xf numFmtId="3" fontId="29" fillId="0" borderId="2" xfId="51" applyNumberFormat="1" applyFont="1" applyBorder="1" applyAlignment="1">
      <alignment horizontal="center" vertical="center" wrapText="1"/>
    </xf>
    <xf numFmtId="3" fontId="31" fillId="0" borderId="0" xfId="51" applyNumberFormat="1" applyFont="1"/>
    <xf numFmtId="3" fontId="29" fillId="0" borderId="2" xfId="52" applyNumberFormat="1" applyFont="1" applyFill="1" applyBorder="1" applyAlignment="1">
      <alignment horizontal="center" vertical="center" wrapText="1"/>
    </xf>
    <xf numFmtId="3" fontId="32" fillId="0" borderId="2" xfId="51" applyNumberFormat="1" applyFont="1" applyBorder="1" applyAlignment="1">
      <alignment horizontal="center" vertical="center" wrapText="1"/>
    </xf>
    <xf numFmtId="0" fontId="32" fillId="0" borderId="0" xfId="51" applyFont="1" applyAlignment="1">
      <alignment horizontal="center" vertical="center"/>
    </xf>
    <xf numFmtId="0" fontId="33" fillId="0" borderId="0" xfId="0" applyFont="1"/>
    <xf numFmtId="0" fontId="5" fillId="0" borderId="0" xfId="46" applyFont="1" applyFill="1" applyAlignment="1">
      <alignment vertical="center"/>
    </xf>
    <xf numFmtId="0" fontId="5" fillId="0" borderId="0" xfId="46" applyFont="1" applyFill="1" applyAlignment="1">
      <alignment horizontal="center" vertical="center" wrapText="1"/>
    </xf>
    <xf numFmtId="0" fontId="7" fillId="0" borderId="0" xfId="46" applyFont="1" applyFill="1" applyAlignment="1">
      <alignment horizontal="center" vertical="center" wrapText="1"/>
    </xf>
    <xf numFmtId="0" fontId="8" fillId="0" borderId="1" xfId="46" applyFont="1" applyFill="1" applyBorder="1" applyAlignment="1">
      <alignment horizontal="center" vertical="center" wrapText="1"/>
    </xf>
    <xf numFmtId="3" fontId="9" fillId="0" borderId="2" xfId="46" applyNumberFormat="1" applyFont="1" applyFill="1" applyBorder="1" applyAlignment="1">
      <alignment horizontal="center" vertical="center" wrapText="1"/>
    </xf>
    <xf numFmtId="3" fontId="20" fillId="0" borderId="2" xfId="46" applyNumberFormat="1" applyFont="1" applyFill="1" applyBorder="1" applyAlignment="1">
      <alignment horizontal="center" vertical="center" wrapText="1"/>
    </xf>
    <xf numFmtId="3" fontId="9" fillId="0" borderId="2" xfId="1" applyNumberFormat="1" applyFont="1" applyFill="1" applyBorder="1" applyAlignment="1">
      <alignment horizontal="center" vertical="center" wrapText="1"/>
    </xf>
    <xf numFmtId="3" fontId="20" fillId="0" borderId="2" xfId="1" applyNumberFormat="1" applyFont="1" applyFill="1" applyBorder="1" applyAlignment="1">
      <alignment horizontal="center" vertical="center" wrapText="1"/>
    </xf>
    <xf numFmtId="0" fontId="33" fillId="0" borderId="0" xfId="32" applyFont="1" applyFill="1" applyAlignment="1">
      <alignment horizontal="right"/>
    </xf>
    <xf numFmtId="0" fontId="26" fillId="0" borderId="0" xfId="51" applyFont="1" applyAlignment="1">
      <alignment horizontal="center" vertical="center"/>
    </xf>
    <xf numFmtId="0" fontId="30" fillId="0" borderId="0" xfId="51" applyFont="1" applyAlignment="1">
      <alignment horizontal="center" vertical="center"/>
    </xf>
    <xf numFmtId="3" fontId="10" fillId="0" borderId="4" xfId="46" applyNumberFormat="1" applyFont="1" applyFill="1" applyBorder="1" applyAlignment="1">
      <alignment horizontal="center" vertical="center" wrapText="1"/>
    </xf>
    <xf numFmtId="3" fontId="10" fillId="0" borderId="4" xfId="46" applyNumberFormat="1" applyFont="1" applyFill="1" applyBorder="1" applyAlignment="1">
      <alignment horizontal="left" vertical="center" wrapText="1"/>
    </xf>
    <xf numFmtId="0" fontId="9" fillId="0" borderId="4" xfId="46" applyFont="1" applyFill="1" applyBorder="1" applyAlignment="1">
      <alignment horizontal="center" vertical="center" wrapText="1"/>
    </xf>
    <xf numFmtId="3" fontId="10" fillId="0" borderId="4" xfId="47" applyNumberFormat="1" applyFont="1" applyFill="1" applyBorder="1" applyAlignment="1">
      <alignment horizontal="center" vertical="center" wrapText="1"/>
    </xf>
    <xf numFmtId="3" fontId="9" fillId="0" borderId="4" xfId="47" applyNumberFormat="1" applyFont="1" applyFill="1" applyBorder="1" applyAlignment="1">
      <alignment horizontal="center" vertical="center" wrapText="1"/>
    </xf>
    <xf numFmtId="3" fontId="10" fillId="0" borderId="0" xfId="46" applyNumberFormat="1" applyFont="1" applyFill="1" applyBorder="1" applyAlignment="1">
      <alignment horizontal="center" vertical="center" wrapText="1"/>
    </xf>
  </cellXfs>
  <cellStyles count="53">
    <cellStyle name="Comma 10" xfId="43"/>
    <cellStyle name="Comma 10 10" xfId="3"/>
    <cellStyle name="Comma 10 2" xfId="8"/>
    <cellStyle name="Comma 10 2 2" xfId="29"/>
    <cellStyle name="Comma 11" xfId="7"/>
    <cellStyle name="Comma 11 2 3" xfId="14"/>
    <cellStyle name="Comma 15" xfId="10"/>
    <cellStyle name="Comma 2" xfId="17"/>
    <cellStyle name="Comma 2 2" xfId="44"/>
    <cellStyle name="Comma 2 2 2" xfId="38"/>
    <cellStyle name="Comma 2 2 3" xfId="5"/>
    <cellStyle name="Comma 2 3" xfId="48"/>
    <cellStyle name="Comma 2 6" xfId="27"/>
    <cellStyle name="Comma 3" xfId="4"/>
    <cellStyle name="Comma 3 2" xfId="39"/>
    <cellStyle name="Comma 4" xfId="37"/>
    <cellStyle name="Comma 4 2" xfId="36"/>
    <cellStyle name="Comma 5" xfId="40"/>
    <cellStyle name="Comma 5 3 2 2" xfId="25"/>
    <cellStyle name="Comma 5 4 2" xfId="18"/>
    <cellStyle name="Comma 6" xfId="35"/>
    <cellStyle name="Comma 7" xfId="47"/>
    <cellStyle name="Normal" xfId="0" builtinId="0"/>
    <cellStyle name="Normal 10" xfId="28"/>
    <cellStyle name="Normal 10 2 3" xfId="24"/>
    <cellStyle name="Normal 10 2 3 2" xfId="42"/>
    <cellStyle name="Normal 17" xfId="26"/>
    <cellStyle name="Normal 18" xfId="12"/>
    <cellStyle name="Normal 2" xfId="20"/>
    <cellStyle name="Normal 2 2" xfId="6"/>
    <cellStyle name="Normal 2 2 2" xfId="45"/>
    <cellStyle name="Normal 2 2 33" xfId="15"/>
    <cellStyle name="Normal 2 3 2 2" xfId="30"/>
    <cellStyle name="Normal 2 4 2 2" xfId="32"/>
    <cellStyle name="Normal 22" xfId="16"/>
    <cellStyle name="Normal 3" xfId="2"/>
    <cellStyle name="Normal 3 19" xfId="23"/>
    <cellStyle name="Normal 3 2" xfId="19"/>
    <cellStyle name="Normal 3 2 8" xfId="33"/>
    <cellStyle name="Normal 4" xfId="21"/>
    <cellStyle name="Normal 5" xfId="13"/>
    <cellStyle name="Normal 50" xfId="11"/>
    <cellStyle name="Normal 6" xfId="22"/>
    <cellStyle name="Normal 7" xfId="46"/>
    <cellStyle name="Normal 7 3" xfId="9"/>
    <cellStyle name="Normal 7 3 2" xfId="41"/>
    <cellStyle name="Normal 8" xfId="51"/>
    <cellStyle name="Normal 8 2" xfId="52"/>
    <cellStyle name="Normal 9" xfId="34"/>
    <cellStyle name="Normal_Bieu mau (CV ) 2 2" xfId="1"/>
    <cellStyle name="Normal_Bieu mau (CV ) 2_tong hop no dong 31.12.2014 " xfId="49"/>
    <cellStyle name="Normal_TTChung DA" xfId="50"/>
    <cellStyle name="Percent 2 2" xfId="3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Muenzel\My%20Documents\Nigeria\RICE\CBA\19-07-TS%20Mod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phu\c\@K-Phu\BAOGIA\Mien_Nam\2002\Utilized_Camau\CIVIL%20BOQs\6823%20PS%2017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TA022-N2\Construction\WORKS\6787\civil\final\option\6787CWFASE2CASE2_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_1"/>
      <sheetName val="annuity"/>
      <sheetName val="FT_1"/>
      <sheetName val="ET_1"/>
      <sheetName val="0 Overview"/>
      <sheetName val="1 excDT"/>
      <sheetName val="c1 SUMYEAR"/>
      <sheetName val="c2 SUMFIN"/>
      <sheetName val="c5-6_ha"/>
      <sheetName val="5phase"/>
      <sheetName val="3 ecSUMYEAR"/>
      <sheetName val="3 fSUMYEAR"/>
      <sheetName val="CBAsum"/>
      <sheetName val="Sens"/>
      <sheetName val="22 ERR"/>
      <sheetName val="22 FIRR"/>
      <sheetName val="23 ESens"/>
      <sheetName val="23 FSens"/>
      <sheetName val="1 Price"/>
      <sheetName val="2-3 IPP"/>
      <sheetName val="4 finMod1"/>
      <sheetName val="4b ecMod1"/>
      <sheetName val="5 finMod2"/>
      <sheetName val="5b ecMod2"/>
      <sheetName val="GMsum"/>
      <sheetName val="6 Prod"/>
      <sheetName val="8-9 Yield"/>
      <sheetName val="8-9 MaCap"/>
      <sheetName val="10-13 SilCap"/>
      <sheetName val="16 MaCost"/>
      <sheetName val="17 Machine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Sheet2"/>
      <sheetName val="Quantity"/>
      <sheetName val="6823 PS 1700"/>
      <sheetName val="PU_ITALY "/>
      <sheetName val="Module1"/>
      <sheetName val="Module2"/>
      <sheetName val="KP_LIST"/>
      <sheetName val="XL4Poppy"/>
      <sheetName val="kecot"/>
      <sheetName val="LKVL-CK-HT-GD1"/>
      <sheetName val="TONGKE-HT"/>
      <sheetName val="he so"/>
      <sheetName val="VL"/>
      <sheetName val="Du Toan"/>
      <sheetName val="chitimc"/>
      <sheetName val="dongia (2)"/>
      <sheetName val="giathanh1"/>
      <sheetName val="THPDMoi  (2)"/>
      <sheetName val="gtrinh"/>
      <sheetName val="phuluc1"/>
      <sheetName val="TONG HOP VL-NC"/>
      <sheetName val="lam-moi"/>
      <sheetName val="chitiet"/>
      <sheetName val="TONGKE3p "/>
      <sheetName val="Du_lieu"/>
      <sheetName val="TH VL, NC, DDHT Thanhphuoc"/>
      <sheetName val="#REF"/>
      <sheetName val="DONGIA"/>
      <sheetName val="thao-go"/>
      <sheetName val="DON GIA"/>
      <sheetName val="DG"/>
      <sheetName val="dtxl"/>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Gioi thieu"/>
      <sheetName val="Chi tiết Goc -AB"/>
      <sheetName val="SILICATE"/>
      <sheetName val="6823_PS_1700"/>
      <sheetName val="PU_ITALY_"/>
      <sheetName val="6823_PS_17001"/>
      <sheetName val="PU_ITALY_1"/>
      <sheetName val="갑지"/>
      <sheetName val="6823_PS_17002"/>
      <sheetName val="PU_ITALY_2"/>
      <sheetName val="XD4Poppy"/>
      <sheetName val="cot_xa"/>
      <sheetName val="giavl"/>
      <sheetName val="Ty le"/>
      <sheetName val="V-M(Bdinh)"/>
      <sheetName val="PT ksat"/>
      <sheetName val="LUONG KS"/>
      <sheetName val="May"/>
      <sheetName val="heso"/>
      <sheetName val="PTDG"/>
      <sheetName val="THDT"/>
      <sheetName val="VAT LIEU"/>
      <sheetName val="DTCT"/>
      <sheetName val="ranh hong"/>
      <sheetName val="NC"/>
      <sheetName val="Bia"/>
      <sheetName val="TT35"/>
      <sheetName val="gVL"/>
      <sheetName val="DATA"/>
      <sheetName val="luong"/>
      <sheetName val="MTO REV.2(ARMOR)"/>
      <sheetName val="??-BLDG"/>
      <sheetName val="Equipment"/>
      <sheetName val="DT_THAU"/>
      <sheetName val="DGVL"/>
      <sheetName val="Sheet3"/>
      <sheetName val="A1.8 NhIII (1050k)"/>
      <sheetName val="Nhan cong nhom I"/>
      <sheetName val="Luong TT05"/>
      <sheetName val="10_VC đ. ngắn"/>
      <sheetName val="6823_PS_17003"/>
      <sheetName val="PU_ITALY_3"/>
      <sheetName val="he_so"/>
      <sheetName val="Du_Toan"/>
      <sheetName val="dongia_(2)"/>
      <sheetName val="THPDMoi__(2)"/>
      <sheetName val="TONG_HOP_VL-NC"/>
      <sheetName val="TONGKE3p_"/>
      <sheetName val="TH_VL,_NC,_DDHT_Thanhphuoc"/>
      <sheetName val="DON_GIA"/>
      <sheetName val="t-h_HA_THE"/>
      <sheetName val="CHITIET_VL-NC-TT_-1p"/>
      <sheetName val="TONG_HOP_VL-NC_TT"/>
      <sheetName val="TH_XL"/>
      <sheetName val="CHITIET_VL-NC"/>
      <sheetName val="CHITIET_VL-NC-TT-3p"/>
      <sheetName val="KPVC-BD_"/>
      <sheetName val="Chi_tiết_Goc_-AB"/>
      <sheetName val="Gioi_thieu"/>
      <sheetName val="MTO_REV_2(ARMOR)"/>
      <sheetName val="NhanCong"/>
      <sheetName val="Ts"/>
      <sheetName val="Sheet1"/>
      <sheetName val="__-BLDG"/>
      <sheetName val="ND"/>
      <sheetName val="THCP Lap dat"/>
      <sheetName val="THCP xay dung"/>
      <sheetName val="Don gia XD"/>
      <sheetName val="Du toan XD"/>
      <sheetName val="NC+MTC"/>
      <sheetName val="MAIN GATE HOUSE"/>
      <sheetName val="CT -THVLNC"/>
      <sheetName val="Chiet tinh"/>
      <sheetName val="Giathanh1m3BT"/>
      <sheetName val="san dao"/>
      <sheetName val="KH tai chinh khoa san"/>
      <sheetName val="BG"/>
      <sheetName val="B-B"/>
      <sheetName val="Chenh lech vat tu"/>
      <sheetName val="Chiet tinh dz35"/>
      <sheetName val="Chi ti?t Goc -AB"/>
      <sheetName val="Chi ti_t Goc -AB"/>
      <sheetName val="TH"/>
      <sheetName val="PNT-QUOT-#3"/>
      <sheetName val="COAT&amp;WRAP-QIOT-#3"/>
      <sheetName val="THKL"/>
      <sheetName val="00000000"/>
      <sheetName val="10000000"/>
      <sheetName val="68-69"/>
      <sheetName val="Chi tiet ranh"/>
      <sheetName val="Duong Ngang"/>
      <sheetName val="San gia co"/>
      <sheetName val="Bien Bao"/>
      <sheetName val="Coc tieu - Coc H"/>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Quantity"/>
      <sheetName val="KP_List"/>
      <sheetName val="PU_ITALY "/>
      <sheetName val="Prices"/>
      <sheetName val="Module1"/>
      <sheetName val="Module2"/>
      <sheetName val="XL4Poppy"/>
      <sheetName val="6787CWFASE2CASE2_00"/>
      <sheetName val="THDZ0,4"/>
      <sheetName val="TH DZ35"/>
      <sheetName val="THTram"/>
      <sheetName val="Tro giup"/>
      <sheetName val="조명시설"/>
      <sheetName val="Sheet1"/>
      <sheetName val="Don gia"/>
      <sheetName val="DC"/>
      <sheetName val="NL"/>
      <sheetName val="SILICATE"/>
      <sheetName val="DON GIA CAN THO"/>
      <sheetName val="Don gia chi tiet"/>
      <sheetName val="TinhGiaMTC"/>
      <sheetName val="TinhGiaNC"/>
      <sheetName val="RAB AR&amp;STR"/>
      <sheetName val="Earthwork"/>
      <sheetName val="Input"/>
      <sheetName val="DANHPHAP"/>
      <sheetName val="chi tiet TBA"/>
      <sheetName val="chi tiet C"/>
      <sheetName val="공통가설"/>
      <sheetName val="ptnc"/>
      <sheetName val="ptvl"/>
      <sheetName val="ptm"/>
      <sheetName val="물량표S"/>
      <sheetName val="DG"/>
      <sheetName val="XT_Buoc 3"/>
      <sheetName val="PU_ITALY_"/>
      <sheetName val="TH_DZ35"/>
      <sheetName val="Tro_giup"/>
      <sheetName val="DON_GIA_CAN_THO"/>
      <sheetName val="DON GIA TRAM (3)"/>
      <sheetName val="dongia"/>
      <sheetName val="VL,NC,MTC"/>
      <sheetName val="#REF"/>
      <sheetName val="DATA"/>
      <sheetName val="Customize Your Purchase Order"/>
      <sheetName val="RAB_AR&amp;STR"/>
      <sheetName val="chi_tiet_TBA"/>
      <sheetName val="chi_tiet_C"/>
      <sheetName val="Customize_Your_Purchase_Order"/>
      <sheetName val="BG"/>
      <sheetName val="FitOutConfCentre"/>
      <sheetName val="내역서"/>
      <sheetName val="KLHT"/>
      <sheetName val="CHITIET VL-NC-TT -1p"/>
      <sheetName val="CHITIET VL-NC-TT-3p"/>
      <sheetName val="TONG HOP VL-NC TT"/>
      <sheetName val="TDTKP1"/>
      <sheetName val="KPVC-BD "/>
      <sheetName val="Shdet1"/>
      <sheetName val="TONGKE-HT"/>
      <sheetName val="Control"/>
      <sheetName val="THVATTU"/>
      <sheetName val="7606 DZ"/>
      <sheetName val="gvl"/>
      <sheetName val="402"/>
      <sheetName val="dongia (2)"/>
      <sheetName val="dnc4"/>
      <sheetName val="갑지"/>
      <sheetName val="Adix A"/>
      <sheetName val="Mall"/>
      <sheetName val="침하계"/>
      <sheetName val="BETON"/>
      <sheetName val="24-ACMV"/>
      <sheetName val="PU_ITALY_1"/>
      <sheetName val="TH_DZ351"/>
      <sheetName val="Tro_giup1"/>
      <sheetName val="DON_GIA_CAN_THO1"/>
      <sheetName val="PU_ITALY_2"/>
      <sheetName val="TH_DZ352"/>
      <sheetName val="Tro_giup2"/>
      <sheetName val="DON_GIA_CAN_THO2"/>
      <sheetName val="Don_gia_chi_tiet"/>
      <sheetName val="dg67-1"/>
      <sheetName val="Ky Lam Bridge"/>
      <sheetName val="Provisional Sums Item"/>
      <sheetName val="Gas Pressure Welding"/>
      <sheetName val="General Item&amp;General Requiremen"/>
      <sheetName val="General Items"/>
      <sheetName val="Regenral Requirements"/>
      <sheetName val="DGTH"/>
      <sheetName val="HĐ ngoài"/>
      <sheetName val="Don_gia"/>
      <sheetName val="DON_GIA_TRAM_(3)"/>
      <sheetName val="7606_DZ"/>
      <sheetName val="TONG_HOP_VL-NC_TT"/>
      <sheetName val="CHITIET_VL-NC-TT_-1p"/>
      <sheetName val="KPVC-BD_"/>
      <sheetName val="Ng.hàng xà+bulong"/>
      <sheetName val="chiet tinh"/>
      <sheetName val="S-curve "/>
      <sheetName val="TH_CNO"/>
      <sheetName val="NK_CHUNG"/>
      <sheetName val="CBKC-110"/>
      <sheetName val="CTG"/>
      <sheetName val="SL"/>
      <sheetName val="CT vat lieu"/>
      <sheetName val="vcdngan"/>
      <sheetName val="Du Toan"/>
      <sheetName val="NGUON"/>
      <sheetName val="DONVIBAN"/>
      <sheetName val="PROFILE"/>
      <sheetName val="BANCO (2)"/>
      <sheetName val="MT DPin (2)"/>
      <sheetName val="Commercial value"/>
      <sheetName val="NC"/>
      <sheetName val="TONG HOP VL-NC"/>
      <sheetName val="lam-moi"/>
      <sheetName val="So doi chieu LC"/>
      <sheetName val="366"/>
      <sheetName val="DG-VL"/>
      <sheetName val="PTDGCT"/>
      <sheetName val="TONG HOP T5 1998"/>
      <sheetName val="VL"/>
      <sheetName val="phuluc1"/>
      <sheetName val="A1.CN"/>
      <sheetName val="Đầu vào"/>
      <sheetName val="PTDG"/>
      <sheetName val="May"/>
      <sheetName val="DG DZ"/>
      <sheetName val="DG TBA"/>
      <sheetName val="DGXD"/>
      <sheetName val="TBA"/>
      <sheetName val="4.PTDG"/>
      <sheetName val="Du_lieu"/>
      <sheetName val="project management"/>
      <sheetName val="DG thep ma kem"/>
      <sheetName val="dm366"/>
      <sheetName val="실행철강하도"/>
      <sheetName val="SITE-E"/>
      <sheetName val="chitimc"/>
      <sheetName val="giathanh1"/>
      <sheetName val="THVT"/>
      <sheetName val="P"/>
      <sheetName val="MAIN GATE HOUSE"/>
      <sheetName val="O20"/>
      <sheetName val="집계표"/>
      <sheetName val="CAT_5"/>
      <sheetName val="BQMP"/>
      <sheetName val="산근"/>
      <sheetName val="inter"/>
      <sheetName val="대비"/>
      <sheetName val="REINF."/>
      <sheetName val="SKETCH"/>
      <sheetName val="LOADS"/>
      <sheetName val="Titles"/>
      <sheetName val="Rates 2009"/>
      <sheetName val="Dulieu"/>
      <sheetName val="K95"/>
      <sheetName val="K98"/>
      <sheetName val="LaborPY"/>
      <sheetName val="LaborKH"/>
      <sheetName val="Equip "/>
      <sheetName val="Material"/>
      <sheetName val="KPTH-T12"/>
      <sheetName val="Thamgia-T10"/>
      <sheetName val="Ts"/>
      <sheetName val="DM"/>
      <sheetName val="DM 6061"/>
      <sheetName val="Gia"/>
      <sheetName val="bt19"/>
      <sheetName val="Btr25"/>
      <sheetName val="Bang KL"/>
      <sheetName val="A1, May"/>
      <sheetName val="Máy"/>
      <sheetName val="Vat lieu"/>
      <sheetName val="Cong"/>
      <sheetName val="Don gia chi tiet DIEN 2"/>
      <sheetName val="RAB_AR&amp;STR1"/>
      <sheetName val="chi_tiet_TBA1"/>
      <sheetName val="chi_tiet_C1"/>
      <sheetName val="Customize_Your_Purchase_Order1"/>
      <sheetName val="CHITIET_VL-NC-TT-3p"/>
      <sheetName val="S-curve_"/>
      <sheetName val="So_doi_chieu_LC"/>
      <sheetName val="Adix_A"/>
      <sheetName val="HĐ_ngoài"/>
      <sheetName val="XT_Buoc_3"/>
      <sheetName val="dongia_(2)"/>
      <sheetName val="XD"/>
      <sheetName val="Cuongricc"/>
      <sheetName val="CT-35"/>
      <sheetName val="CT-0.4KV"/>
      <sheetName val="Data Input"/>
      <sheetName val="damgiua"/>
      <sheetName val="dgct"/>
      <sheetName val="????"/>
      <sheetName val="Cp&gt;10-Ln&lt;10"/>
      <sheetName val="Ln&lt;20"/>
      <sheetName val="EIRR&gt;1&lt;1"/>
      <sheetName val="EIRR&gt; 2"/>
      <sheetName val="EIRR&lt;2"/>
      <sheetName val="Sheet2"/>
      <sheetName val="Chenh lech vat tu"/>
      <sheetName val="Keothep"/>
      <sheetName val="Re-bar"/>
      <sheetName val="DLDTLN"/>
      <sheetName val="차액보증"/>
      <sheetName val="Config"/>
      <sheetName val="DMCP"/>
      <sheetName val="HS_TDT"/>
      <sheetName val="ALLOWANCE"/>
      <sheetName val="MH RATE"/>
      <sheetName val="Sheet3"/>
      <sheetName val="금융비용"/>
      <sheetName val="입찰안"/>
      <sheetName val="BGD"/>
      <sheetName val="KCS"/>
      <sheetName val="KD"/>
      <sheetName val="KT"/>
      <sheetName val="KTNL"/>
      <sheetName val="KH"/>
      <sheetName val="PX-SX"/>
      <sheetName val="TC"/>
      <sheetName val="Lcau - Lxuc"/>
      <sheetName val="WT-LIST"/>
      <sheetName val="EXTERNAL"/>
      <sheetName val="Trạm biến áp"/>
      <sheetName val="Đơn Giá "/>
      <sheetName val="Chi tiet XD TBA"/>
      <sheetName val="Giá"/>
      <sheetName val="DM1776"/>
      <sheetName val="DM228"/>
      <sheetName val="DM4970"/>
      <sheetName val="Camay_DP"/>
      <sheetName val="DM6061"/>
      <sheetName val="Luong2"/>
      <sheetName val="Diện tích"/>
      <sheetName val="1_Khái toán"/>
      <sheetName val="ironmongery"/>
      <sheetName val="DTOAN"/>
      <sheetName val="Equipment"/>
      <sheetName val="DT_THAU"/>
      <sheetName val="말뚝지지력산정"/>
      <sheetName val="rate material"/>
      <sheetName val="04 - XUONG DET B"/>
      <sheetName val="CTGX"/>
      <sheetName val="CTG-1"/>
      <sheetName val="DTXL"/>
      <sheetName val="DonGiaLD"/>
      <sheetName val="Gia vat tu"/>
      <sheetName val="6787CWFASE2CASE2_00.xls"/>
      <sheetName val="list"/>
      <sheetName val="T&amp;D"/>
      <sheetName val="Ca máy"/>
      <sheetName val="Cước VC + ĐM CP Tư vấn"/>
      <sheetName val="Dự toán"/>
      <sheetName val="Đơn Giá TH"/>
      <sheetName val="Nhân công"/>
      <sheetName val="Phân tích"/>
      <sheetName val="Hệ số"/>
      <sheetName val="C.P Thiết bị"/>
      <sheetName val="T.H Kinh phí"/>
      <sheetName val="Vật tư"/>
      <sheetName val="Trang bìa"/>
      <sheetName val="???S"/>
      <sheetName val="???"/>
      <sheetName val="??"/>
      <sheetName val="HÐ ngoài"/>
      <sheetName val="??????"/>
      <sheetName val="HÐ_ngoài"/>
      <sheetName val="KL Chi tiết Xây tô"/>
      <sheetName val="7606-TBA"/>
      <sheetName val="7606-ĐZ"/>
      <sheetName val="DM 67"/>
      <sheetName val="DG7606"/>
      <sheetName val="MTL$-INTER"/>
      <sheetName val="DG1426"/>
      <sheetName val="KH-Q1,Q2,01"/>
      <sheetName val="CT1"/>
      <sheetName val="chiettinh"/>
      <sheetName val="PU_ITALY_3"/>
      <sheetName val="TH_DZ353"/>
      <sheetName val="Tro_giup3"/>
      <sheetName val="Don_gia1"/>
      <sheetName val="DON_GIA_TRAM_(3)1"/>
      <sheetName val="DON_GIA_CAN_THO3"/>
      <sheetName val="Don_gia_chi_tiet1"/>
      <sheetName val="7606_DZ1"/>
      <sheetName val="CHITIET_VL-NC-TT_-1p1"/>
      <sheetName val="TONG_HOP_VL-NC_TT1"/>
      <sheetName val="KPVC-BD_1"/>
      <sheetName val="Ky_Lam_Bridge"/>
      <sheetName val="Provisional_Sums_Item"/>
      <sheetName val="Gas_Pressure_Welding"/>
      <sheetName val="General_Item&amp;General_Requiremen"/>
      <sheetName val="General_Items"/>
      <sheetName val="Regenral_Requirements"/>
      <sheetName val="Ng_hàng_xà+bulong"/>
      <sheetName val="chiet_tinh"/>
      <sheetName val="CT_vat_lieu"/>
      <sheetName val="DM_6061"/>
      <sheetName val="DG_thep_ma_kem"/>
      <sheetName val="DG_DZ"/>
      <sheetName val="DG_TBA"/>
      <sheetName val="Commercial_value"/>
      <sheetName val="TONG_HOP_VL-NC"/>
      <sheetName val="Rates_2009"/>
      <sheetName val="Data_Input"/>
      <sheetName val="Elect (3)"/>
      <sheetName val="B"/>
      <sheetName val="BQMPALOC"/>
      <sheetName val="NDOCBT"/>
      <sheetName val="basis"/>
      <sheetName val="E"/>
      <sheetName val="K"/>
      <sheetName val="수입"/>
      <sheetName val="eq_data"/>
      <sheetName val="plan&amp;section of foundation"/>
      <sheetName val="design criteria"/>
      <sheetName val="Bond 수수료 계산 포맷"/>
      <sheetName val="ITB COST"/>
      <sheetName val="DGsuyrong"/>
      <sheetName val="PhanTichVua"/>
      <sheetName val="PhanTichVT"/>
      <sheetName val="KhoiluongDT"/>
      <sheetName val="Chi tiet"/>
      <sheetName val="07Base Cost"/>
      <sheetName val="1.R18 BF"/>
      <sheetName val="A"/>
      <sheetName val="G"/>
      <sheetName val="F-B"/>
      <sheetName val="H-J"/>
      <sheetName val="6.External works-R18"/>
      <sheetName val="BIDDING-SUM"/>
      <sheetName val="Bill 1_Quy dinh chung"/>
      <sheetName val="BM"/>
      <sheetName val="01"/>
      <sheetName val="02"/>
      <sheetName val=" 03"/>
      <sheetName val="04"/>
      <sheetName val="05"/>
      <sheetName val="06"/>
      <sheetName val="07"/>
      <sheetName val="08"/>
      <sheetName val="09"/>
      <sheetName val="chieu day san"/>
      <sheetName val="Bill 02 - Xay gach-Pou "/>
      <sheetName val="Bill 03-Chống thấm-Pou"/>
      <sheetName val="Bill 04-Kim loại-Pou"/>
      <sheetName val="Bill 05 - Hoan thien-Pou "/>
      <sheetName val="Bill 02 - Xay gach-Tower"/>
      <sheetName val="Bill 03-Chống thấm-Tower"/>
      <sheetName val="Bill 04-Kim loại-Tower"/>
      <sheetName val="Bill 05 - Hoan thien-Tower"/>
      <sheetName val="負荷集計（断熱不燃）"/>
      <sheetName val="KL- KHAC"/>
      <sheetName val="BILL 3 - KẾT CẤU HẦM"/>
      <sheetName val="PTĐG"/>
      <sheetName val="RATE"/>
      <sheetName val="DTC&amp;TP&amp;NCC"/>
      <sheetName val="PTĐG LTBT"/>
      <sheetName val="CTG-PRECHEx1.4"/>
      <sheetName val="CTG-AB (2)"/>
      <sheetName val="CTG-AB (3)"/>
      <sheetName val="CTG-PLP-1.08"/>
      <sheetName val="CTG-QUYCHE"/>
      <sheetName val="CTG-AB"/>
      <sheetName val="Pre Đội nhóm"/>
      <sheetName val="Vat tu XD"/>
      <sheetName val="database"/>
      <sheetName val="inpukeoI"/>
      <sheetName val="Podium Concrete Works"/>
      <sheetName val="KLCT- TOWER"/>
      <sheetName val="KLCT- PODIUM"/>
      <sheetName val="Tower - Concrete Works"/>
      <sheetName val="Duc_bk"/>
      <sheetName val="실행"/>
      <sheetName val="Bill-04 ket cau thap- UNI"/>
      <sheetName val="Chi tiet KL"/>
      <sheetName val="Tổng hợp KL"/>
      <sheetName val="Gia thanh chuoi su"/>
      <sheetName val="Tiep dia"/>
      <sheetName val="Don gia vung III-Can Tho"/>
      <sheetName val="DGG"/>
      <sheetName val="INDEX"/>
      <sheetName val="base"/>
      <sheetName val="Area Cal"/>
      <sheetName val="Phan khai KLuong"/>
      <sheetName val="Duphong"/>
      <sheetName val="PAGE 1"/>
      <sheetName val="GAEYO"/>
      <sheetName val="Đầu tư"/>
      <sheetName val="Barrem"/>
      <sheetName val="INFO"/>
      <sheetName val="Summary"/>
      <sheetName val="DTICH"/>
      <sheetName val="Xay lapduongR3"/>
      <sheetName val="CANDOI"/>
      <sheetName val="MATK"/>
      <sheetName val="NHATKY"/>
      <sheetName val="Standardwerte"/>
      <sheetName val="BKBANRA"/>
      <sheetName val="BKMUAVAO"/>
      <sheetName val="DL"/>
      <sheetName val="CE(E)"/>
      <sheetName val="CE(M)"/>
      <sheetName val="Project Data"/>
      <sheetName val="Loại Vật tư"/>
      <sheetName val="tonghop"/>
      <sheetName val="DATA2"/>
      <sheetName val="PEDESB"/>
      <sheetName val="TH Vat tu"/>
      <sheetName val="Cửa"/>
      <sheetName val="JP_List"/>
      <sheetName val="SUBS"/>
      <sheetName val="Feeds"/>
      <sheetName val="final list 2005"/>
      <sheetName val="final_list_2005"/>
      <sheetName val="WORKINGS"/>
      <sheetName val="LV data"/>
      <sheetName val="dg tphcm"/>
      <sheetName val="DUCVIETPQ"/>
      <sheetName val="INFOR-ST"/>
      <sheetName val="T.KÊ K.CẤU"/>
      <sheetName val="Bill 01 - CTN"/>
      <sheetName val="Bill 2.2 Villa 2 beds"/>
      <sheetName val="D&amp;W"/>
      <sheetName val="Bang trong luong rieng thep"/>
      <sheetName val="갑지1"/>
      <sheetName val="LEGEND"/>
      <sheetName val="6PILE  (돌출)"/>
      <sheetName val="6MONTHS"/>
      <sheetName val="gia cong tac"/>
      <sheetName val="____"/>
      <sheetName val="Measure 1306"/>
      <sheetName val="0"/>
      <sheetName val="PRI-LS"/>
      <sheetName val="NKC6"/>
      <sheetName val="DTXD"/>
      <sheetName val="Door and window"/>
      <sheetName val="DETAIL "/>
      <sheetName val="GV1-D13 (Casement door)"/>
      <sheetName val="CPDDII"/>
      <sheetName val="NVL"/>
      <sheetName val="Note"/>
      <sheetName val="DLdauvao"/>
      <sheetName val="CẤP THOÁT NƯỚC"/>
      <sheetName val="ESTI."/>
      <sheetName val="TH MTC"/>
      <sheetName val="TH N.Cong"/>
      <sheetName val="project_management"/>
      <sheetName val="MAIN_GATE_HOUSE"/>
      <sheetName val="REINF_"/>
      <sheetName val="Du_toan"/>
      <sheetName val="Bang_KL"/>
      <sheetName val="MH_RATE"/>
      <sheetName val="Lcau_-_Lxuc"/>
      <sheetName val="DG-TNHC-85"/>
      <sheetName val="Dia"/>
      <sheetName val="SP10"/>
      <sheetName val="THDT goi thau TB"/>
      <sheetName val="Tien do TV"/>
      <sheetName val="QD957"/>
      <sheetName val="Harga ME "/>
      <sheetName val="토공"/>
      <sheetName val="Alat"/>
      <sheetName val="Analisa Gabungan"/>
      <sheetName val="Sub"/>
      <sheetName val="Sheet4"/>
      <sheetName val="Supplier"/>
      <sheetName val=" Bill.5-Earthing.2 - Add Works"/>
      <sheetName val="bridge # 1"/>
      <sheetName val="DK"/>
      <sheetName val="Isolasi Luar Dalam"/>
      <sheetName val="Isolasi Luar"/>
      <sheetName val="TK-COL"/>
      <sheetName val="02_Dulieu_Cua"/>
      <sheetName val="HMCV"/>
      <sheetName val="CauKien"/>
      <sheetName val="KL san lap"/>
      <sheetName val="Chenh lech ca may"/>
      <sheetName val="TLg CN&amp;Laixe"/>
      <sheetName val="TLg CN&amp;Laixe (2)"/>
      <sheetName val="TLg Laitau"/>
      <sheetName val="TLg Laitau (2)"/>
      <sheetName val="Bang 3_Chi tiet phan Dz"/>
      <sheetName val="KHOI LUONG"/>
      <sheetName val="Setting"/>
      <sheetName val="Settings"/>
      <sheetName val="Equipment list (PAC)"/>
      <sheetName val="計算条件"/>
      <sheetName val="TINH KHOI LUONG"/>
      <sheetName val="DATA BASE"/>
      <sheetName val="Mat_Source"/>
      <sheetName val="入力作成表"/>
      <sheetName val="CPA"/>
      <sheetName val="PS-Labour_M"/>
      <sheetName val="DG7606DZ"/>
      <sheetName val="BẢNG KHỐI LƯỢNG TỔNG HỢP"/>
      <sheetName val="VND"/>
      <sheetName val="Buy vs. Lease Car"/>
      <sheetName val="___S"/>
      <sheetName val="___"/>
      <sheetName val="__"/>
      <sheetName val="______"/>
      <sheetName val="GTTBA"/>
      <sheetName val="Hardware"/>
      <sheetName val="HWW"/>
      <sheetName val="TH_CPTB"/>
      <sheetName val="CP Khac cuoc VC"/>
      <sheetName val="新规"/>
      <sheetName val="Code"/>
      <sheetName val="Budget Code"/>
      <sheetName val="Master"/>
      <sheetName val="CTKL KTX HT"/>
      <sheetName val="2.Chiet tinh"/>
      <sheetName val="I-KAMAR"/>
      <sheetName val="daf-3(OK)"/>
      <sheetName val="daf-7(OK)"/>
      <sheetName val="subcon sched"/>
      <sheetName val="NHÀ NHẬP LIỆU"/>
      <sheetName val="MÓNG SILO"/>
      <sheetName val="PRE (E)"/>
      <sheetName val="HVAC.BLOCK B4"/>
      <sheetName val="SEX"/>
      <sheetName val="SourceData"/>
      <sheetName val="Z"/>
      <sheetName val="Tong du toan"/>
      <sheetName val="Bill 2 - ketcau"/>
      <sheetName val="A1"/>
      <sheetName val="IBASE"/>
      <sheetName val="DANHMUC"/>
      <sheetName val="13-Cốt thép (10mm&lt;D≤18mm) FO16"/>
      <sheetName val="du lieu du toan"/>
      <sheetName val="RAB_AR&amp;STR2"/>
      <sheetName val="chi_tiet_TBA2"/>
      <sheetName val="chi_tiet_C2"/>
      <sheetName val="Customize_Your_Purchase_Order2"/>
      <sheetName val="CHITIET_VL-NC-TT-3p1"/>
      <sheetName val="HĐ_ngoài1"/>
      <sheetName val="XT_Buoc_31"/>
      <sheetName val="dongia_(2)1"/>
      <sheetName val="Adix_A1"/>
      <sheetName val="S-curve_1"/>
      <sheetName val="So_doi_chieu_LC1"/>
      <sheetName val="Equip_"/>
      <sheetName val="A1_CN"/>
      <sheetName val="Đầu_vào"/>
      <sheetName val="Trạm_biến_áp"/>
      <sheetName val="Đơn_Giá_"/>
      <sheetName val="Chenh_lech_vat_tu"/>
      <sheetName val="Diện_tích"/>
      <sheetName val="1_Khái_toán"/>
      <sheetName val="TONG_HOP_T5_1998"/>
      <sheetName val="Chi_tiet_XD_TBA"/>
      <sheetName val="CT-0_4KV"/>
      <sheetName val="Chi_tiet_KL"/>
      <sheetName val="Tổng_hợp_KL"/>
      <sheetName val="rate_material"/>
      <sheetName val="KL_Chi_tiết_Xây_tô"/>
      <sheetName val="04_-_XUONG_DET_B"/>
      <sheetName val="07Base_Cost"/>
      <sheetName val="_03"/>
      <sheetName val="chieu_day_san"/>
      <sheetName val="Podium_Concrete_Works"/>
      <sheetName val="KLCT-_TOWER"/>
      <sheetName val="KLCT-_PODIUM"/>
      <sheetName val="Gia_thanh_chuoi_su"/>
      <sheetName val="Tiep_dia"/>
      <sheetName val="Don_gia_vung_III-Can_Tho"/>
      <sheetName val="Bill_1_Quy_dinh_chung"/>
      <sheetName val="1_R18_BF"/>
      <sheetName val="6_External_works-R18"/>
      <sheetName val="Phan_khai_KLuong"/>
      <sheetName val="Area_Cal"/>
      <sheetName val="Elect_(3)"/>
      <sheetName val="plan&amp;section_of_foundation"/>
      <sheetName val="design_criteria"/>
      <sheetName val="Bond_수수료_계산_포맷"/>
      <sheetName val="ITB_COST"/>
      <sheetName val="PAGE_1"/>
      <sheetName val="Loại_Vật_tư"/>
      <sheetName val="DM_67"/>
      <sheetName val="Đầu_tư"/>
      <sheetName val="dg_tphcm"/>
      <sheetName val="T_KÊ_K_CẤU"/>
      <sheetName val="4_PTDG"/>
      <sheetName val="A1,_May"/>
      <sheetName val="Vat_lieu"/>
      <sheetName val="Door_and_window"/>
      <sheetName val="Project_Data"/>
      <sheetName val="EIRR&gt;_2"/>
      <sheetName val="6PILE__(돌출)"/>
      <sheetName val="HÐ_ngoài1"/>
      <sheetName val="Xay_lapduongR3"/>
      <sheetName val="wsLists"/>
      <sheetName val="Chi tiet lan can"/>
      <sheetName val="PU_ITALY_4"/>
      <sheetName val="Tro_giup4"/>
      <sheetName val="TH_DZ354"/>
      <sheetName val="CHITIET_VL-NC-TT_-1p2"/>
      <sheetName val="TONG_HOP_VL-NC_TT2"/>
      <sheetName val="KPVC-BD_2"/>
      <sheetName val="Don_gia2"/>
      <sheetName val="#REF!"/>
      <sheetName val="Luong NII"/>
      <sheetName val="Cpbetong"/>
      <sheetName val="366fun"/>
      <sheetName val="DM_60606061"/>
      <sheetName val="DINH MUC THI NGHIEM"/>
      <sheetName val="CUOCVC"/>
      <sheetName val="Luong NI"/>
      <sheetName val="Vatlieu"/>
      <sheetName val="CT"/>
      <sheetName val="DTCTchung"/>
      <sheetName val="cuocbd"/>
      <sheetName val="CUOC"/>
      <sheetName val="Dlieu dau vao"/>
      <sheetName val="7606"/>
      <sheetName val="OT"/>
      <sheetName val="Income Statement"/>
      <sheetName val="Shareholders' Equity"/>
      <sheetName val="DON_GIA_TRAM_(3)2"/>
      <sheetName val="DON_GIA_CAN_THO4"/>
      <sheetName val="7606_DZ2"/>
      <sheetName val="Don_gia_chi_tiet2"/>
      <sheetName val="Gia_vat_tu1"/>
      <sheetName val="Ky_Lam_Bridge1"/>
      <sheetName val="Provisional_Sums_Item1"/>
      <sheetName val="Gas_Pressure_Welding1"/>
      <sheetName val="General_Item&amp;General_Requireme1"/>
      <sheetName val="General_Items1"/>
      <sheetName val="Regenral_Requirements1"/>
      <sheetName val="Ng_hàng_xà+bulong1"/>
      <sheetName val="CT_vat_lieu1"/>
      <sheetName val="Income_Statement1"/>
      <sheetName val="Shareholders'_Equity1"/>
      <sheetName val="Gia_vat_tu"/>
      <sheetName val="Income_Statement"/>
      <sheetName val="Shareholders'_Equity"/>
      <sheetName val="VC.xd"/>
      <sheetName val="Gia.VLTB"/>
      <sheetName val="B.Luong"/>
      <sheetName val="C.May"/>
      <sheetName val="don_giaQB"/>
      <sheetName val="dm 366"/>
      <sheetName val="DM 6060"/>
      <sheetName val="DM_4970"/>
      <sheetName val="TK-TUBU"/>
      <sheetName val="DGIA"/>
      <sheetName val="TT"/>
      <sheetName val="LX -TT05"/>
      <sheetName val="NC Moi TT05"/>
      <sheetName val="project_management1"/>
      <sheetName val="REINF_1"/>
      <sheetName val="Rates_20091"/>
      <sheetName val="Du_toan1"/>
      <sheetName val="MAIN_GATE_HOUSE1"/>
      <sheetName val="Commercial_value1"/>
      <sheetName val="dgtn"/>
      <sheetName val="DinhMuc"/>
      <sheetName val="DM7606"/>
      <sheetName val="XDM22"/>
      <sheetName val="Gvlch"/>
      <sheetName val="DGLX"/>
      <sheetName val="DG 1426"/>
      <sheetName val="7606(TT01)"/>
      <sheetName val="7606TBA(TT01)"/>
      <sheetName val="DG7606TBA"/>
      <sheetName val="CTTN"/>
      <sheetName val="Luong_Cnhan"/>
      <sheetName val="DMTN"/>
      <sheetName val="VatTU"/>
      <sheetName val="DM_336cai tao"/>
      <sheetName val="Dongia7606new"/>
      <sheetName val="Luong BN"/>
      <sheetName val="Luong TB"/>
      <sheetName val="Ca may TB"/>
      <sheetName val="Ca máy BN"/>
      <sheetName val="Vật liệu"/>
      <sheetName val="dghn"/>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sheetData sheetId="92" refreshError="1"/>
      <sheetData sheetId="93" refreshError="1"/>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sheetData sheetId="598"/>
      <sheetData sheetId="599"/>
      <sheetData sheetId="600"/>
      <sheetData sheetId="601"/>
      <sheetData sheetId="602"/>
      <sheetData sheetId="603"/>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sheetData sheetId="650" refreshError="1"/>
      <sheetData sheetId="651" refreshError="1"/>
      <sheetData sheetId="652" refreshError="1"/>
      <sheetData sheetId="653" refreshError="1"/>
      <sheetData sheetId="654"/>
      <sheetData sheetId="655"/>
      <sheetData sheetId="656"/>
      <sheetData sheetId="657"/>
      <sheetData sheetId="658"/>
      <sheetData sheetId="659"/>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534"/>
  <sheetViews>
    <sheetView tabSelected="1" zoomScale="90" zoomScaleNormal="90" zoomScaleSheetLayoutView="90" workbookViewId="0">
      <selection activeCell="B6" sqref="B6:B12"/>
    </sheetView>
  </sheetViews>
  <sheetFormatPr defaultColWidth="9.140625" defaultRowHeight="12.75"/>
  <cols>
    <col min="1" max="1" width="6.28515625" style="8" customWidth="1"/>
    <col min="2" max="2" width="42.28515625" style="8" customWidth="1"/>
    <col min="3" max="3" width="8.7109375" style="8" customWidth="1"/>
    <col min="4" max="4" width="8.28515625" style="8" customWidth="1"/>
    <col min="5" max="5" width="6.85546875" style="8" customWidth="1"/>
    <col min="6" max="6" width="10.140625" style="8" customWidth="1"/>
    <col min="7" max="7" width="10.42578125" style="8" customWidth="1"/>
    <col min="8" max="8" width="15.140625" style="8" customWidth="1"/>
    <col min="9" max="9" width="9.7109375" style="8" customWidth="1"/>
    <col min="10" max="11" width="8.28515625" style="8" customWidth="1"/>
    <col min="12" max="12" width="8.7109375" style="8" customWidth="1"/>
    <col min="13" max="13" width="8.5703125" style="8" customWidth="1"/>
    <col min="14" max="14" width="9.42578125" style="8" customWidth="1"/>
    <col min="15" max="15" width="9.7109375" style="8" customWidth="1"/>
    <col min="16" max="16" width="7.42578125" style="8" customWidth="1"/>
    <col min="17" max="17" width="8.28515625" style="8" customWidth="1"/>
    <col min="18" max="18" width="8.42578125" style="8" customWidth="1"/>
    <col min="19" max="19" width="8" style="8" customWidth="1"/>
    <col min="20" max="21" width="7.5703125" style="8" customWidth="1"/>
    <col min="22" max="22" width="6.28515625" style="8" customWidth="1"/>
    <col min="23" max="23" width="7.7109375" style="8" customWidth="1"/>
    <col min="24" max="24" width="8" style="8" customWidth="1"/>
    <col min="25" max="26" width="7.140625" style="8" customWidth="1"/>
    <col min="27" max="27" width="12.7109375" style="36" customWidth="1"/>
    <col min="28" max="35" width="9.140625" style="33"/>
    <col min="36" max="16384" width="9.140625" style="8"/>
  </cols>
  <sheetData>
    <row r="1" spans="1:27" s="24" customFormat="1" ht="29.25" customHeight="1">
      <c r="A1" s="50" t="s">
        <v>153</v>
      </c>
      <c r="B1" s="51"/>
      <c r="C1" s="51"/>
      <c r="D1" s="51"/>
      <c r="E1" s="51"/>
      <c r="F1" s="51"/>
      <c r="G1" s="51"/>
      <c r="H1" s="51"/>
      <c r="I1" s="51"/>
      <c r="J1" s="51"/>
      <c r="K1" s="51"/>
      <c r="L1" s="51"/>
      <c r="M1" s="51"/>
      <c r="N1" s="51"/>
      <c r="O1" s="51"/>
      <c r="P1" s="51"/>
      <c r="Q1" s="51"/>
      <c r="R1" s="51"/>
      <c r="S1" s="51"/>
      <c r="T1" s="59" t="s">
        <v>154</v>
      </c>
      <c r="U1" s="59"/>
      <c r="V1" s="59"/>
      <c r="W1" s="59"/>
      <c r="X1" s="59"/>
      <c r="Y1" s="59"/>
      <c r="Z1" s="59"/>
      <c r="AA1" s="59"/>
    </row>
    <row r="2" spans="1:27" s="24" customFormat="1" ht="29.25" customHeight="1">
      <c r="A2" s="52" t="s">
        <v>131</v>
      </c>
      <c r="B2" s="52"/>
      <c r="C2" s="52"/>
      <c r="D2" s="52"/>
      <c r="E2" s="52"/>
      <c r="F2" s="52"/>
      <c r="G2" s="52"/>
      <c r="H2" s="52"/>
      <c r="I2" s="52"/>
      <c r="J2" s="52"/>
      <c r="K2" s="52"/>
      <c r="L2" s="52"/>
      <c r="M2" s="52"/>
      <c r="N2" s="52"/>
      <c r="O2" s="52"/>
      <c r="P2" s="52"/>
      <c r="Q2" s="52"/>
      <c r="R2" s="52"/>
      <c r="S2" s="52"/>
      <c r="T2" s="52"/>
      <c r="U2" s="52"/>
      <c r="V2" s="52"/>
      <c r="W2" s="52"/>
      <c r="X2" s="52"/>
      <c r="Y2" s="52"/>
      <c r="Z2" s="52"/>
      <c r="AA2" s="52"/>
    </row>
    <row r="3" spans="1:27" s="24" customFormat="1" ht="29.25" customHeight="1">
      <c r="A3" s="53" t="s">
        <v>155</v>
      </c>
      <c r="B3" s="53"/>
      <c r="C3" s="53"/>
      <c r="D3" s="53"/>
      <c r="E3" s="53"/>
      <c r="F3" s="53"/>
      <c r="G3" s="53"/>
      <c r="H3" s="53"/>
      <c r="I3" s="53"/>
      <c r="J3" s="53"/>
      <c r="K3" s="53"/>
      <c r="L3" s="53"/>
      <c r="M3" s="53"/>
      <c r="N3" s="53"/>
      <c r="O3" s="53"/>
      <c r="P3" s="53"/>
      <c r="Q3" s="53"/>
      <c r="R3" s="53"/>
      <c r="S3" s="53"/>
      <c r="T3" s="53"/>
      <c r="U3" s="53"/>
      <c r="V3" s="53"/>
      <c r="W3" s="53"/>
      <c r="X3" s="53"/>
      <c r="Y3" s="53"/>
      <c r="Z3" s="53"/>
      <c r="AA3" s="53"/>
    </row>
    <row r="4" spans="1:27" s="24" customFormat="1" ht="29.25" customHeight="1">
      <c r="A4" s="53" t="s">
        <v>156</v>
      </c>
      <c r="B4" s="53"/>
      <c r="C4" s="53"/>
      <c r="D4" s="53"/>
      <c r="E4" s="53"/>
      <c r="F4" s="53"/>
      <c r="G4" s="53"/>
      <c r="H4" s="53"/>
      <c r="I4" s="53"/>
      <c r="J4" s="53"/>
      <c r="K4" s="53"/>
      <c r="L4" s="53"/>
      <c r="M4" s="53"/>
      <c r="N4" s="53"/>
      <c r="O4" s="53"/>
      <c r="P4" s="53"/>
      <c r="Q4" s="53"/>
      <c r="R4" s="53"/>
      <c r="S4" s="53"/>
      <c r="T4" s="53"/>
      <c r="U4" s="53"/>
      <c r="V4" s="53"/>
      <c r="W4" s="53"/>
      <c r="X4" s="53"/>
      <c r="Y4" s="53"/>
      <c r="Z4" s="53"/>
      <c r="AA4" s="53"/>
    </row>
    <row r="5" spans="1:27" s="26" customFormat="1" ht="29.25" customHeight="1">
      <c r="A5" s="25"/>
      <c r="B5" s="25"/>
      <c r="C5" s="25"/>
      <c r="D5" s="25"/>
      <c r="E5" s="25"/>
      <c r="F5" s="25"/>
      <c r="G5" s="25"/>
      <c r="H5" s="25"/>
      <c r="I5" s="25"/>
      <c r="J5" s="25"/>
      <c r="K5" s="25"/>
      <c r="L5" s="25"/>
      <c r="M5" s="25"/>
      <c r="N5" s="25"/>
      <c r="O5" s="25"/>
      <c r="P5" s="25"/>
      <c r="Q5" s="25"/>
      <c r="R5" s="25"/>
      <c r="S5" s="25"/>
      <c r="T5" s="25"/>
      <c r="U5" s="54" t="s">
        <v>24</v>
      </c>
      <c r="V5" s="54"/>
      <c r="W5" s="54"/>
      <c r="X5" s="54"/>
      <c r="Y5" s="54"/>
      <c r="Z5" s="54"/>
      <c r="AA5" s="54"/>
    </row>
    <row r="6" spans="1:27" s="27" customFormat="1" ht="30.75" customHeight="1">
      <c r="A6" s="55" t="s">
        <v>25</v>
      </c>
      <c r="B6" s="55" t="s">
        <v>26</v>
      </c>
      <c r="C6" s="55" t="s">
        <v>1</v>
      </c>
      <c r="D6" s="55" t="s">
        <v>2</v>
      </c>
      <c r="E6" s="55" t="s">
        <v>27</v>
      </c>
      <c r="F6" s="55" t="s">
        <v>28</v>
      </c>
      <c r="G6" s="55" t="s">
        <v>29</v>
      </c>
      <c r="H6" s="55" t="s">
        <v>30</v>
      </c>
      <c r="I6" s="55"/>
      <c r="J6" s="55"/>
      <c r="K6" s="55"/>
      <c r="L6" s="55"/>
      <c r="M6" s="55"/>
      <c r="N6" s="55"/>
      <c r="O6" s="57" t="s">
        <v>31</v>
      </c>
      <c r="P6" s="57"/>
      <c r="Q6" s="57"/>
      <c r="R6" s="57"/>
      <c r="S6" s="55" t="s">
        <v>32</v>
      </c>
      <c r="T6" s="55"/>
      <c r="U6" s="55"/>
      <c r="V6" s="55"/>
      <c r="W6" s="55"/>
      <c r="X6" s="55"/>
      <c r="Y6" s="55"/>
      <c r="Z6" s="55" t="s">
        <v>3</v>
      </c>
      <c r="AA6" s="55" t="s">
        <v>33</v>
      </c>
    </row>
    <row r="7" spans="1:27" s="27" customFormat="1" ht="22.5" customHeight="1">
      <c r="A7" s="55"/>
      <c r="B7" s="55"/>
      <c r="C7" s="55"/>
      <c r="D7" s="55"/>
      <c r="E7" s="55"/>
      <c r="F7" s="55"/>
      <c r="G7" s="55"/>
      <c r="H7" s="55" t="s">
        <v>34</v>
      </c>
      <c r="I7" s="55" t="s">
        <v>35</v>
      </c>
      <c r="J7" s="55"/>
      <c r="K7" s="55"/>
      <c r="L7" s="55"/>
      <c r="M7" s="55"/>
      <c r="N7" s="55"/>
      <c r="O7" s="57"/>
      <c r="P7" s="57"/>
      <c r="Q7" s="57"/>
      <c r="R7" s="57"/>
      <c r="S7" s="55"/>
      <c r="T7" s="55"/>
      <c r="U7" s="55"/>
      <c r="V7" s="55"/>
      <c r="W7" s="55"/>
      <c r="X7" s="55"/>
      <c r="Y7" s="55"/>
      <c r="Z7" s="55"/>
      <c r="AA7" s="55"/>
    </row>
    <row r="8" spans="1:27" s="27" customFormat="1" ht="24" customHeight="1">
      <c r="A8" s="55"/>
      <c r="B8" s="55"/>
      <c r="C8" s="55"/>
      <c r="D8" s="55"/>
      <c r="E8" s="55"/>
      <c r="F8" s="55"/>
      <c r="G8" s="55"/>
      <c r="H8" s="55"/>
      <c r="I8" s="55" t="s">
        <v>36</v>
      </c>
      <c r="J8" s="56" t="s">
        <v>37</v>
      </c>
      <c r="K8" s="56"/>
      <c r="L8" s="56"/>
      <c r="M8" s="56"/>
      <c r="N8" s="56"/>
      <c r="O8" s="57" t="s">
        <v>36</v>
      </c>
      <c r="P8" s="58" t="s">
        <v>22</v>
      </c>
      <c r="Q8" s="58"/>
      <c r="R8" s="58"/>
      <c r="S8" s="55" t="s">
        <v>36</v>
      </c>
      <c r="T8" s="56" t="s">
        <v>22</v>
      </c>
      <c r="U8" s="56"/>
      <c r="V8" s="56"/>
      <c r="W8" s="56"/>
      <c r="X8" s="56"/>
      <c r="Y8" s="56"/>
      <c r="Z8" s="55"/>
      <c r="AA8" s="55"/>
    </row>
    <row r="9" spans="1:27" s="27" customFormat="1" ht="25.9" customHeight="1">
      <c r="A9" s="55"/>
      <c r="B9" s="55"/>
      <c r="C9" s="55"/>
      <c r="D9" s="55"/>
      <c r="E9" s="55"/>
      <c r="F9" s="55"/>
      <c r="G9" s="55"/>
      <c r="H9" s="55"/>
      <c r="I9" s="55"/>
      <c r="J9" s="55" t="s">
        <v>38</v>
      </c>
      <c r="K9" s="55"/>
      <c r="L9" s="55" t="s">
        <v>39</v>
      </c>
      <c r="M9" s="55"/>
      <c r="N9" s="55"/>
      <c r="O9" s="57"/>
      <c r="P9" s="57" t="s">
        <v>40</v>
      </c>
      <c r="Q9" s="57"/>
      <c r="R9" s="57" t="s">
        <v>41</v>
      </c>
      <c r="S9" s="55"/>
      <c r="T9" s="55" t="s">
        <v>42</v>
      </c>
      <c r="U9" s="55"/>
      <c r="V9" s="55"/>
      <c r="W9" s="55" t="s">
        <v>43</v>
      </c>
      <c r="X9" s="55"/>
      <c r="Y9" s="55"/>
      <c r="Z9" s="55"/>
      <c r="AA9" s="55"/>
    </row>
    <row r="10" spans="1:27" s="27" customFormat="1" ht="28.5" customHeight="1">
      <c r="A10" s="55"/>
      <c r="B10" s="55"/>
      <c r="C10" s="55"/>
      <c r="D10" s="55"/>
      <c r="E10" s="55"/>
      <c r="F10" s="55"/>
      <c r="G10" s="55"/>
      <c r="H10" s="55"/>
      <c r="I10" s="55"/>
      <c r="J10" s="55" t="s">
        <v>4</v>
      </c>
      <c r="K10" s="55" t="s">
        <v>44</v>
      </c>
      <c r="L10" s="55" t="s">
        <v>45</v>
      </c>
      <c r="M10" s="55" t="s">
        <v>46</v>
      </c>
      <c r="N10" s="55"/>
      <c r="O10" s="57"/>
      <c r="P10" s="57" t="s">
        <v>4</v>
      </c>
      <c r="Q10" s="57" t="s">
        <v>5</v>
      </c>
      <c r="R10" s="57"/>
      <c r="S10" s="55"/>
      <c r="T10" s="55" t="s">
        <v>4</v>
      </c>
      <c r="U10" s="55" t="s">
        <v>37</v>
      </c>
      <c r="V10" s="55"/>
      <c r="W10" s="55" t="s">
        <v>4</v>
      </c>
      <c r="X10" s="55" t="s">
        <v>37</v>
      </c>
      <c r="Y10" s="55"/>
      <c r="Z10" s="55"/>
      <c r="AA10" s="55"/>
    </row>
    <row r="11" spans="1:27" s="27" customFormat="1" ht="27" customHeight="1">
      <c r="A11" s="55"/>
      <c r="B11" s="55"/>
      <c r="C11" s="55"/>
      <c r="D11" s="55"/>
      <c r="E11" s="55"/>
      <c r="F11" s="55"/>
      <c r="G11" s="55"/>
      <c r="H11" s="55"/>
      <c r="I11" s="55"/>
      <c r="J11" s="55"/>
      <c r="K11" s="55"/>
      <c r="L11" s="55"/>
      <c r="M11" s="55" t="s">
        <v>4</v>
      </c>
      <c r="N11" s="55" t="s">
        <v>47</v>
      </c>
      <c r="O11" s="57"/>
      <c r="P11" s="57"/>
      <c r="Q11" s="57"/>
      <c r="R11" s="57"/>
      <c r="S11" s="55"/>
      <c r="T11" s="55"/>
      <c r="U11" s="55" t="s">
        <v>48</v>
      </c>
      <c r="V11" s="55" t="s">
        <v>49</v>
      </c>
      <c r="W11" s="55"/>
      <c r="X11" s="55" t="s">
        <v>50</v>
      </c>
      <c r="Y11" s="55" t="s">
        <v>51</v>
      </c>
      <c r="Z11" s="55"/>
      <c r="AA11" s="55"/>
    </row>
    <row r="12" spans="1:27" s="27" customFormat="1" ht="54" customHeight="1">
      <c r="A12" s="55"/>
      <c r="B12" s="55"/>
      <c r="C12" s="55"/>
      <c r="D12" s="55"/>
      <c r="E12" s="55"/>
      <c r="F12" s="55"/>
      <c r="G12" s="55"/>
      <c r="H12" s="55"/>
      <c r="I12" s="55"/>
      <c r="J12" s="55"/>
      <c r="K12" s="55"/>
      <c r="L12" s="55"/>
      <c r="M12" s="55"/>
      <c r="N12" s="55"/>
      <c r="O12" s="57"/>
      <c r="P12" s="57"/>
      <c r="Q12" s="57"/>
      <c r="R12" s="57"/>
      <c r="S12" s="55"/>
      <c r="T12" s="55"/>
      <c r="U12" s="55"/>
      <c r="V12" s="55"/>
      <c r="W12" s="55"/>
      <c r="X12" s="55"/>
      <c r="Y12" s="55"/>
      <c r="Z12" s="55"/>
      <c r="AA12" s="55"/>
    </row>
    <row r="13" spans="1:27" s="67" customFormat="1" ht="42.75" customHeight="1">
      <c r="A13" s="7"/>
      <c r="B13" s="7" t="s">
        <v>52</v>
      </c>
      <c r="C13" s="7"/>
      <c r="D13" s="7"/>
      <c r="E13" s="7"/>
      <c r="F13" s="7"/>
      <c r="G13" s="7"/>
      <c r="H13" s="7"/>
      <c r="I13" s="7">
        <f>I14+I17+I26+I29+I32</f>
        <v>4280996.3934690002</v>
      </c>
      <c r="J13" s="7">
        <f t="shared" ref="J13:V13" si="0">J14+J17+J26+J29+J32</f>
        <v>682472.85185500002</v>
      </c>
      <c r="K13" s="7">
        <f t="shared" si="0"/>
        <v>352501.49892499996</v>
      </c>
      <c r="L13" s="7">
        <v>0</v>
      </c>
      <c r="M13" s="7">
        <f t="shared" si="0"/>
        <v>3397640.8426890001</v>
      </c>
      <c r="N13" s="7">
        <f t="shared" si="0"/>
        <v>2150018</v>
      </c>
      <c r="O13" s="7">
        <f t="shared" si="0"/>
        <v>2649500.2056294004</v>
      </c>
      <c r="P13" s="7">
        <f t="shared" si="0"/>
        <v>253843.89581839999</v>
      </c>
      <c r="Q13" s="7">
        <f t="shared" si="0"/>
        <v>121267.50981</v>
      </c>
      <c r="R13" s="7">
        <f t="shared" si="0"/>
        <v>2084998.8000010001</v>
      </c>
      <c r="S13" s="7">
        <f t="shared" si="0"/>
        <v>947495</v>
      </c>
      <c r="T13" s="7">
        <f t="shared" si="0"/>
        <v>150000</v>
      </c>
      <c r="U13" s="7">
        <f t="shared" si="0"/>
        <v>150000</v>
      </c>
      <c r="V13" s="7">
        <f t="shared" si="0"/>
        <v>0</v>
      </c>
      <c r="W13" s="7">
        <f>SUM(X13:Y13)</f>
        <v>797495</v>
      </c>
      <c r="X13" s="7">
        <f>X14+X17+X26</f>
        <v>712795</v>
      </c>
      <c r="Y13" s="7">
        <f>Y14+Y17+Y26</f>
        <v>84700</v>
      </c>
      <c r="Z13" s="7"/>
      <c r="AA13" s="7"/>
    </row>
    <row r="14" spans="1:27" s="30" customFormat="1" ht="30.75" customHeight="1">
      <c r="A14" s="62" t="s">
        <v>6</v>
      </c>
      <c r="B14" s="63" t="s">
        <v>53</v>
      </c>
      <c r="C14" s="64"/>
      <c r="D14" s="64"/>
      <c r="E14" s="64"/>
      <c r="F14" s="64"/>
      <c r="G14" s="64"/>
      <c r="H14" s="64"/>
      <c r="I14" s="65">
        <f>I15</f>
        <v>270260</v>
      </c>
      <c r="J14" s="65">
        <f t="shared" ref="J14:Y14" si="1">J15</f>
        <v>53416</v>
      </c>
      <c r="K14" s="65">
        <f t="shared" si="1"/>
        <v>0</v>
      </c>
      <c r="L14" s="65">
        <f t="shared" si="1"/>
        <v>0</v>
      </c>
      <c r="M14" s="65">
        <f t="shared" si="1"/>
        <v>216844</v>
      </c>
      <c r="N14" s="65">
        <f t="shared" si="1"/>
        <v>151791</v>
      </c>
      <c r="O14" s="65">
        <f t="shared" si="1"/>
        <v>112705</v>
      </c>
      <c r="P14" s="65">
        <f t="shared" si="1"/>
        <v>0</v>
      </c>
      <c r="Q14" s="65">
        <f t="shared" si="1"/>
        <v>0</v>
      </c>
      <c r="R14" s="65">
        <f t="shared" si="1"/>
        <v>98300</v>
      </c>
      <c r="S14" s="65">
        <f t="shared" si="1"/>
        <v>85950</v>
      </c>
      <c r="T14" s="65">
        <f t="shared" si="1"/>
        <v>5000</v>
      </c>
      <c r="U14" s="65">
        <f t="shared" si="1"/>
        <v>5000</v>
      </c>
      <c r="V14" s="65">
        <f t="shared" si="1"/>
        <v>0</v>
      </c>
      <c r="W14" s="65">
        <f t="shared" si="1"/>
        <v>80950</v>
      </c>
      <c r="X14" s="65">
        <f t="shared" si="1"/>
        <v>56665</v>
      </c>
      <c r="Y14" s="65">
        <f t="shared" si="1"/>
        <v>24285</v>
      </c>
      <c r="Z14" s="65"/>
      <c r="AA14" s="66"/>
    </row>
    <row r="15" spans="1:27" s="32" customFormat="1" ht="30.75" customHeight="1">
      <c r="A15" s="7">
        <v>1</v>
      </c>
      <c r="B15" s="23" t="s">
        <v>54</v>
      </c>
      <c r="C15" s="31"/>
      <c r="D15" s="31"/>
      <c r="E15" s="31"/>
      <c r="F15" s="31"/>
      <c r="G15" s="31"/>
      <c r="H15" s="31"/>
      <c r="I15" s="5">
        <f>SUM(I16)</f>
        <v>270260</v>
      </c>
      <c r="J15" s="5">
        <f t="shared" ref="J15:Y15" si="2">SUM(J16)</f>
        <v>53416</v>
      </c>
      <c r="K15" s="5">
        <f t="shared" si="2"/>
        <v>0</v>
      </c>
      <c r="L15" s="5">
        <f t="shared" si="2"/>
        <v>0</v>
      </c>
      <c r="M15" s="5">
        <f t="shared" si="2"/>
        <v>216844</v>
      </c>
      <c r="N15" s="5">
        <f t="shared" si="2"/>
        <v>151791</v>
      </c>
      <c r="O15" s="5">
        <f t="shared" si="2"/>
        <v>112705</v>
      </c>
      <c r="P15" s="5">
        <f t="shared" si="2"/>
        <v>0</v>
      </c>
      <c r="Q15" s="5">
        <f t="shared" si="2"/>
        <v>0</v>
      </c>
      <c r="R15" s="5">
        <f t="shared" si="2"/>
        <v>98300</v>
      </c>
      <c r="S15" s="5">
        <f t="shared" si="2"/>
        <v>85950</v>
      </c>
      <c r="T15" s="5">
        <f t="shared" si="2"/>
        <v>5000</v>
      </c>
      <c r="U15" s="5">
        <f t="shared" si="2"/>
        <v>5000</v>
      </c>
      <c r="V15" s="5">
        <f t="shared" si="2"/>
        <v>0</v>
      </c>
      <c r="W15" s="5">
        <f t="shared" si="2"/>
        <v>80950</v>
      </c>
      <c r="X15" s="5">
        <f t="shared" si="2"/>
        <v>56665</v>
      </c>
      <c r="Y15" s="5">
        <f t="shared" si="2"/>
        <v>24285</v>
      </c>
      <c r="Z15" s="5"/>
      <c r="AA15" s="5"/>
    </row>
    <row r="16" spans="1:27" s="30" customFormat="1" ht="61.5" customHeight="1">
      <c r="A16" s="8" t="s">
        <v>7</v>
      </c>
      <c r="B16" s="21" t="s">
        <v>55</v>
      </c>
      <c r="C16" s="29" t="s">
        <v>56</v>
      </c>
      <c r="D16" s="29"/>
      <c r="E16" s="29" t="s">
        <v>19</v>
      </c>
      <c r="F16" s="29" t="s">
        <v>57</v>
      </c>
      <c r="G16" s="29" t="s">
        <v>58</v>
      </c>
      <c r="H16" s="29" t="s">
        <v>59</v>
      </c>
      <c r="I16" s="6">
        <f>+J16+M16</f>
        <v>270260</v>
      </c>
      <c r="J16" s="6">
        <v>53416</v>
      </c>
      <c r="K16" s="6"/>
      <c r="L16" s="6"/>
      <c r="M16" s="6">
        <v>216844</v>
      </c>
      <c r="N16" s="6">
        <v>151791</v>
      </c>
      <c r="O16" s="6">
        <v>112705</v>
      </c>
      <c r="P16" s="6"/>
      <c r="Q16" s="6"/>
      <c r="R16" s="6">
        <v>98300</v>
      </c>
      <c r="S16" s="8">
        <f>U16+X16+Y16</f>
        <v>85950</v>
      </c>
      <c r="T16" s="8">
        <f t="shared" ref="T16:T28" si="3">SUM(U16:V16)</f>
        <v>5000</v>
      </c>
      <c r="U16" s="6">
        <v>5000</v>
      </c>
      <c r="V16" s="6"/>
      <c r="W16" s="8">
        <f t="shared" ref="W16:W28" si="4">SUM(X16:Y16)</f>
        <v>80950</v>
      </c>
      <c r="X16" s="6">
        <f>56665</f>
        <v>56665</v>
      </c>
      <c r="Y16" s="6">
        <v>24285</v>
      </c>
      <c r="Z16" s="6"/>
      <c r="AA16" s="6" t="s">
        <v>15</v>
      </c>
    </row>
    <row r="17" spans="1:35" s="30" customFormat="1" ht="34.5" customHeight="1">
      <c r="A17" s="7" t="s">
        <v>11</v>
      </c>
      <c r="B17" s="23" t="s">
        <v>60</v>
      </c>
      <c r="C17" s="29"/>
      <c r="D17" s="29"/>
      <c r="E17" s="29"/>
      <c r="F17" s="29"/>
      <c r="G17" s="29"/>
      <c r="H17" s="29"/>
      <c r="I17" s="5">
        <f>I21+I18</f>
        <v>2544213.3934690002</v>
      </c>
      <c r="J17" s="5">
        <f t="shared" ref="J17:Y17" si="5">J21+J18</f>
        <v>425271.85185500002</v>
      </c>
      <c r="K17" s="5">
        <f t="shared" si="5"/>
        <v>322212.49892499996</v>
      </c>
      <c r="L17" s="5">
        <f t="shared" si="5"/>
        <v>0</v>
      </c>
      <c r="M17" s="5">
        <f t="shared" si="5"/>
        <v>1974847.8426890001</v>
      </c>
      <c r="N17" s="5">
        <f t="shared" si="5"/>
        <v>1168927</v>
      </c>
      <c r="O17" s="5">
        <f t="shared" si="5"/>
        <v>1733560.5732674</v>
      </c>
      <c r="P17" s="5">
        <f t="shared" si="5"/>
        <v>253843.89581839999</v>
      </c>
      <c r="Q17" s="5">
        <f t="shared" si="5"/>
        <v>93096.993432000003</v>
      </c>
      <c r="R17" s="5">
        <f t="shared" si="5"/>
        <v>1357794.684017</v>
      </c>
      <c r="S17" s="5">
        <f t="shared" si="5"/>
        <v>303701</v>
      </c>
      <c r="T17" s="5">
        <f t="shared" si="5"/>
        <v>108601</v>
      </c>
      <c r="U17" s="5">
        <f t="shared" si="5"/>
        <v>108601</v>
      </c>
      <c r="V17" s="5">
        <f t="shared" si="5"/>
        <v>0</v>
      </c>
      <c r="W17" s="5">
        <f t="shared" si="5"/>
        <v>195100</v>
      </c>
      <c r="X17" s="5">
        <f t="shared" si="5"/>
        <v>183100</v>
      </c>
      <c r="Y17" s="5">
        <f t="shared" si="5"/>
        <v>12000</v>
      </c>
      <c r="Z17" s="5"/>
      <c r="AA17" s="6"/>
    </row>
    <row r="18" spans="1:35" s="10" customFormat="1" ht="30.75" customHeight="1">
      <c r="A18" s="7">
        <v>1</v>
      </c>
      <c r="B18" s="4" t="s">
        <v>61</v>
      </c>
      <c r="C18" s="8"/>
      <c r="D18" s="8"/>
      <c r="E18" s="9"/>
      <c r="F18" s="8"/>
      <c r="G18" s="9"/>
      <c r="H18" s="8"/>
      <c r="I18" s="2">
        <f>SUM(I19:I20)</f>
        <v>669729.89454400004</v>
      </c>
      <c r="J18" s="2">
        <f t="shared" ref="J18:Y18" si="6">SUM(J19:J20)</f>
        <v>67779.051854999998</v>
      </c>
      <c r="K18" s="2">
        <f t="shared" si="6"/>
        <v>53046</v>
      </c>
      <c r="L18" s="2">
        <f t="shared" si="6"/>
        <v>0</v>
      </c>
      <c r="M18" s="2">
        <f t="shared" si="6"/>
        <v>548904.84268900007</v>
      </c>
      <c r="N18" s="2">
        <f t="shared" si="6"/>
        <v>0</v>
      </c>
      <c r="O18" s="2">
        <f t="shared" si="6"/>
        <v>659629.57326740003</v>
      </c>
      <c r="P18" s="2">
        <f t="shared" si="6"/>
        <v>75812.895818399993</v>
      </c>
      <c r="Q18" s="2">
        <f t="shared" si="6"/>
        <v>47496.993432000003</v>
      </c>
      <c r="R18" s="2">
        <f t="shared" si="6"/>
        <v>536319.68401700002</v>
      </c>
      <c r="S18" s="2">
        <f t="shared" si="6"/>
        <v>3784</v>
      </c>
      <c r="T18" s="2">
        <f t="shared" si="6"/>
        <v>3784</v>
      </c>
      <c r="U18" s="2">
        <f t="shared" si="6"/>
        <v>3784</v>
      </c>
      <c r="V18" s="2">
        <f t="shared" si="6"/>
        <v>0</v>
      </c>
      <c r="W18" s="2">
        <f t="shared" si="6"/>
        <v>0</v>
      </c>
      <c r="X18" s="2">
        <f t="shared" si="6"/>
        <v>0</v>
      </c>
      <c r="Y18" s="2">
        <f t="shared" si="6"/>
        <v>0</v>
      </c>
      <c r="Z18" s="2"/>
      <c r="AA18" s="8"/>
    </row>
    <row r="19" spans="1:35" s="16" customFormat="1" ht="107.25" customHeight="1">
      <c r="A19" s="11" t="s">
        <v>7</v>
      </c>
      <c r="B19" s="12" t="s">
        <v>62</v>
      </c>
      <c r="C19" s="11" t="s">
        <v>63</v>
      </c>
      <c r="D19" s="11" t="s">
        <v>64</v>
      </c>
      <c r="E19" s="13" t="s">
        <v>65</v>
      </c>
      <c r="F19" s="13" t="s">
        <v>57</v>
      </c>
      <c r="G19" s="13" t="s">
        <v>66</v>
      </c>
      <c r="H19" s="11" t="s">
        <v>67</v>
      </c>
      <c r="I19" s="3">
        <v>525844.89454400004</v>
      </c>
      <c r="J19" s="3">
        <v>67779.051854999998</v>
      </c>
      <c r="K19" s="14">
        <v>29161</v>
      </c>
      <c r="L19" s="14"/>
      <c r="M19" s="1">
        <v>428904.84268900001</v>
      </c>
      <c r="N19" s="14">
        <v>0</v>
      </c>
      <c r="O19" s="3">
        <v>520793.57326740003</v>
      </c>
      <c r="P19" s="3">
        <v>64756.8958184</v>
      </c>
      <c r="Q19" s="3">
        <v>28660.993431999999</v>
      </c>
      <c r="R19" s="3">
        <v>427375.68401700002</v>
      </c>
      <c r="S19" s="3">
        <v>900</v>
      </c>
      <c r="T19" s="3">
        <f t="shared" ref="T19:T20" si="7">U19+V19</f>
        <v>900</v>
      </c>
      <c r="U19" s="3">
        <v>900</v>
      </c>
      <c r="V19" s="3"/>
      <c r="W19" s="3"/>
      <c r="X19" s="3"/>
      <c r="Y19" s="3"/>
      <c r="Z19" s="15"/>
      <c r="AA19" s="8" t="s">
        <v>68</v>
      </c>
    </row>
    <row r="20" spans="1:35" s="20" customFormat="1" ht="93" customHeight="1">
      <c r="A20" s="8" t="s">
        <v>8</v>
      </c>
      <c r="B20" s="17" t="s">
        <v>69</v>
      </c>
      <c r="C20" s="18" t="s">
        <v>70</v>
      </c>
      <c r="D20" s="18" t="s">
        <v>71</v>
      </c>
      <c r="E20" s="8" t="s">
        <v>17</v>
      </c>
      <c r="F20" s="8" t="s">
        <v>72</v>
      </c>
      <c r="G20" s="9" t="s">
        <v>73</v>
      </c>
      <c r="H20" s="8" t="s">
        <v>74</v>
      </c>
      <c r="I20" s="3">
        <v>143885</v>
      </c>
      <c r="J20" s="9"/>
      <c r="K20" s="19">
        <v>23885</v>
      </c>
      <c r="L20" s="9"/>
      <c r="M20" s="9">
        <v>120000</v>
      </c>
      <c r="N20" s="8"/>
      <c r="O20" s="3">
        <v>138836</v>
      </c>
      <c r="P20" s="3">
        <v>11056</v>
      </c>
      <c r="Q20" s="3">
        <v>18836</v>
      </c>
      <c r="R20" s="3">
        <v>108944</v>
      </c>
      <c r="S20" s="3">
        <v>2884</v>
      </c>
      <c r="T20" s="3">
        <f t="shared" si="7"/>
        <v>2884</v>
      </c>
      <c r="U20" s="3">
        <v>2884</v>
      </c>
      <c r="V20" s="3"/>
      <c r="W20" s="3"/>
      <c r="X20" s="3"/>
      <c r="Y20" s="3"/>
      <c r="Z20" s="8"/>
      <c r="AA20" s="8" t="s">
        <v>75</v>
      </c>
    </row>
    <row r="21" spans="1:35" s="7" customFormat="1" ht="34.5" customHeight="1">
      <c r="A21" s="7">
        <v>2</v>
      </c>
      <c r="B21" s="23" t="s">
        <v>76</v>
      </c>
      <c r="I21" s="7">
        <f>SUM(I22:I25)</f>
        <v>1874483.498925</v>
      </c>
      <c r="J21" s="7">
        <f t="shared" ref="J21:Y21" si="8">SUM(J22:J25)</f>
        <v>357492.8</v>
      </c>
      <c r="K21" s="7">
        <f t="shared" si="8"/>
        <v>269166.49892499996</v>
      </c>
      <c r="L21" s="7">
        <f t="shared" si="8"/>
        <v>0</v>
      </c>
      <c r="M21" s="7">
        <f t="shared" si="8"/>
        <v>1425943</v>
      </c>
      <c r="N21" s="7">
        <f t="shared" si="8"/>
        <v>1168927</v>
      </c>
      <c r="O21" s="7">
        <f t="shared" si="8"/>
        <v>1073931</v>
      </c>
      <c r="P21" s="7">
        <f t="shared" si="8"/>
        <v>178031</v>
      </c>
      <c r="Q21" s="7">
        <f t="shared" si="8"/>
        <v>45600</v>
      </c>
      <c r="R21" s="7">
        <f t="shared" si="8"/>
        <v>821475</v>
      </c>
      <c r="S21" s="7">
        <f t="shared" si="8"/>
        <v>299917</v>
      </c>
      <c r="T21" s="7">
        <f t="shared" si="8"/>
        <v>104817</v>
      </c>
      <c r="U21" s="7">
        <f t="shared" si="8"/>
        <v>104817</v>
      </c>
      <c r="V21" s="7">
        <f t="shared" si="8"/>
        <v>0</v>
      </c>
      <c r="W21" s="7">
        <f t="shared" si="8"/>
        <v>195100</v>
      </c>
      <c r="X21" s="7">
        <f t="shared" si="8"/>
        <v>183100</v>
      </c>
      <c r="Y21" s="7">
        <f t="shared" si="8"/>
        <v>12000</v>
      </c>
      <c r="AB21" s="28"/>
      <c r="AC21" s="28"/>
      <c r="AD21" s="28"/>
      <c r="AE21" s="28"/>
      <c r="AF21" s="28"/>
      <c r="AG21" s="28"/>
      <c r="AH21" s="28"/>
      <c r="AI21" s="28"/>
    </row>
    <row r="22" spans="1:35" ht="70.5" customHeight="1">
      <c r="A22" s="8" t="s">
        <v>9</v>
      </c>
      <c r="B22" s="21" t="s">
        <v>77</v>
      </c>
      <c r="C22" s="8" t="s">
        <v>78</v>
      </c>
      <c r="E22" s="8" t="s">
        <v>79</v>
      </c>
      <c r="F22" s="8" t="s">
        <v>80</v>
      </c>
      <c r="G22" s="8" t="s">
        <v>81</v>
      </c>
      <c r="H22" s="8" t="s">
        <v>82</v>
      </c>
      <c r="I22" s="8">
        <v>962003</v>
      </c>
      <c r="J22" s="8">
        <v>204652.79999999999</v>
      </c>
      <c r="K22" s="8">
        <v>147350</v>
      </c>
      <c r="L22" s="8" t="s">
        <v>83</v>
      </c>
      <c r="M22" s="8">
        <v>757350</v>
      </c>
      <c r="N22" s="8">
        <v>681615</v>
      </c>
      <c r="O22" s="6">
        <v>686654</v>
      </c>
      <c r="P22" s="6">
        <v>147350</v>
      </c>
      <c r="Q22" s="6"/>
      <c r="R22" s="6">
        <v>516465</v>
      </c>
      <c r="S22" s="8">
        <f>U22+X22+Y22</f>
        <v>152464</v>
      </c>
      <c r="T22" s="8">
        <f t="shared" si="3"/>
        <v>32464</v>
      </c>
      <c r="U22" s="8">
        <v>32464</v>
      </c>
      <c r="W22" s="8">
        <f t="shared" si="4"/>
        <v>120000</v>
      </c>
      <c r="X22" s="8">
        <f>108000</f>
        <v>108000</v>
      </c>
      <c r="Y22" s="8">
        <v>12000</v>
      </c>
      <c r="AA22" s="8" t="s">
        <v>84</v>
      </c>
    </row>
    <row r="23" spans="1:35" ht="55.5" customHeight="1">
      <c r="A23" s="8" t="s">
        <v>16</v>
      </c>
      <c r="B23" s="21" t="s">
        <v>85</v>
      </c>
      <c r="C23" s="8" t="s">
        <v>86</v>
      </c>
      <c r="D23" s="8" t="s">
        <v>87</v>
      </c>
      <c r="E23" s="8" t="s">
        <v>13</v>
      </c>
      <c r="F23" s="8" t="s">
        <v>88</v>
      </c>
      <c r="G23" s="9" t="s">
        <v>89</v>
      </c>
      <c r="H23" s="8" t="s">
        <v>90</v>
      </c>
      <c r="I23" s="8">
        <v>415205</v>
      </c>
      <c r="J23" s="8">
        <v>118652</v>
      </c>
      <c r="L23" s="8" t="s">
        <v>91</v>
      </c>
      <c r="M23" s="8">
        <v>296553</v>
      </c>
      <c r="N23" s="8">
        <v>296553</v>
      </c>
      <c r="O23" s="6">
        <v>46337</v>
      </c>
      <c r="P23" s="6">
        <v>0</v>
      </c>
      <c r="Q23" s="6"/>
      <c r="R23" s="6">
        <v>43770</v>
      </c>
      <c r="S23" s="8">
        <f t="shared" ref="S23:S24" si="9">U23+X23+Y23</f>
        <v>71653</v>
      </c>
      <c r="T23" s="8">
        <f t="shared" si="3"/>
        <v>2353</v>
      </c>
      <c r="U23" s="8">
        <v>2353</v>
      </c>
      <c r="W23" s="8">
        <f t="shared" si="4"/>
        <v>69300</v>
      </c>
      <c r="X23" s="8">
        <v>69300</v>
      </c>
      <c r="AA23" s="8" t="s">
        <v>92</v>
      </c>
    </row>
    <row r="24" spans="1:35" ht="65.25" customHeight="1">
      <c r="A24" s="8" t="s">
        <v>18</v>
      </c>
      <c r="B24" s="21" t="s">
        <v>93</v>
      </c>
      <c r="C24" s="8" t="s">
        <v>12</v>
      </c>
      <c r="D24" s="8" t="s">
        <v>94</v>
      </c>
      <c r="E24" s="8" t="s">
        <v>17</v>
      </c>
      <c r="F24" s="8" t="s">
        <v>95</v>
      </c>
      <c r="G24" s="8" t="s">
        <v>96</v>
      </c>
      <c r="H24" s="8" t="s">
        <v>97</v>
      </c>
      <c r="I24" s="8">
        <f>+J24+M24</f>
        <v>224947</v>
      </c>
      <c r="J24" s="8">
        <v>34188</v>
      </c>
      <c r="K24" s="8">
        <v>30769</v>
      </c>
      <c r="L24" s="8" t="s">
        <v>98</v>
      </c>
      <c r="M24" s="8">
        <f>N24</f>
        <v>190759</v>
      </c>
      <c r="N24" s="8">
        <v>190759</v>
      </c>
      <c r="O24" s="6">
        <v>219059</v>
      </c>
      <c r="P24" s="6">
        <v>30681</v>
      </c>
      <c r="Q24" s="6"/>
      <c r="R24" s="6">
        <v>184959</v>
      </c>
      <c r="S24" s="8">
        <f t="shared" si="9"/>
        <v>5800</v>
      </c>
      <c r="T24" s="8">
        <f t="shared" si="3"/>
        <v>0</v>
      </c>
      <c r="W24" s="8">
        <f t="shared" si="4"/>
        <v>5800</v>
      </c>
      <c r="X24" s="8">
        <v>5800</v>
      </c>
      <c r="AA24" s="8" t="s">
        <v>99</v>
      </c>
    </row>
    <row r="25" spans="1:35" s="22" customFormat="1" ht="76.5" customHeight="1">
      <c r="A25" s="8" t="s">
        <v>20</v>
      </c>
      <c r="B25" s="21" t="s">
        <v>100</v>
      </c>
      <c r="C25" s="8" t="s">
        <v>101</v>
      </c>
      <c r="D25" s="3" t="s">
        <v>102</v>
      </c>
      <c r="E25" s="8" t="s">
        <v>10</v>
      </c>
      <c r="F25" s="9" t="s">
        <v>103</v>
      </c>
      <c r="G25" s="8"/>
      <c r="H25" s="14" t="s">
        <v>104</v>
      </c>
      <c r="I25" s="1">
        <v>272328.49892499996</v>
      </c>
      <c r="J25" s="14"/>
      <c r="K25" s="3">
        <v>91047.498924999993</v>
      </c>
      <c r="L25" s="14"/>
      <c r="M25" s="14">
        <v>181281</v>
      </c>
      <c r="N25" s="14"/>
      <c r="O25" s="3">
        <v>121881</v>
      </c>
      <c r="P25" s="3"/>
      <c r="Q25" s="3">
        <v>45600</v>
      </c>
      <c r="R25" s="3">
        <v>76281</v>
      </c>
      <c r="S25" s="3">
        <v>70000</v>
      </c>
      <c r="T25" s="3">
        <f t="shared" ref="T25" si="10">U25+V25</f>
        <v>70000</v>
      </c>
      <c r="U25" s="3">
        <v>70000</v>
      </c>
      <c r="V25" s="3"/>
      <c r="W25" s="3"/>
      <c r="X25" s="3"/>
      <c r="Y25" s="3"/>
      <c r="Z25" s="8"/>
      <c r="AA25" s="8" t="s">
        <v>68</v>
      </c>
    </row>
    <row r="26" spans="1:35" s="7" customFormat="1" ht="33.75" customHeight="1">
      <c r="A26" s="7" t="s">
        <v>105</v>
      </c>
      <c r="B26" s="23" t="s">
        <v>106</v>
      </c>
      <c r="I26" s="7">
        <f>I27</f>
        <v>1140385</v>
      </c>
      <c r="J26" s="7">
        <f t="shared" ref="J26:Y27" si="11">J27</f>
        <v>203785</v>
      </c>
      <c r="K26" s="7">
        <f t="shared" si="11"/>
        <v>0</v>
      </c>
      <c r="M26" s="7">
        <f t="shared" si="11"/>
        <v>936600</v>
      </c>
      <c r="N26" s="7">
        <f t="shared" si="11"/>
        <v>802800</v>
      </c>
      <c r="O26" s="7">
        <f t="shared" si="11"/>
        <v>505824</v>
      </c>
      <c r="P26" s="7">
        <f t="shared" si="11"/>
        <v>0</v>
      </c>
      <c r="Q26" s="7">
        <f t="shared" si="11"/>
        <v>0</v>
      </c>
      <c r="R26" s="7">
        <f t="shared" si="11"/>
        <v>359664</v>
      </c>
      <c r="S26" s="7">
        <f t="shared" si="11"/>
        <v>556445</v>
      </c>
      <c r="T26" s="7">
        <f t="shared" si="11"/>
        <v>35000</v>
      </c>
      <c r="U26" s="7">
        <f t="shared" si="11"/>
        <v>35000</v>
      </c>
      <c r="V26" s="7">
        <f t="shared" si="11"/>
        <v>0</v>
      </c>
      <c r="W26" s="7">
        <f t="shared" si="11"/>
        <v>521445</v>
      </c>
      <c r="X26" s="7">
        <f t="shared" si="11"/>
        <v>473030</v>
      </c>
      <c r="Y26" s="7">
        <f t="shared" si="11"/>
        <v>48415</v>
      </c>
      <c r="AB26" s="28"/>
      <c r="AC26" s="28"/>
      <c r="AD26" s="28"/>
      <c r="AE26" s="28"/>
      <c r="AF26" s="28"/>
      <c r="AG26" s="28"/>
      <c r="AH26" s="28"/>
      <c r="AI26" s="28"/>
    </row>
    <row r="27" spans="1:35" s="7" customFormat="1" ht="33.75" customHeight="1">
      <c r="A27" s="7">
        <v>1</v>
      </c>
      <c r="B27" s="23" t="s">
        <v>76</v>
      </c>
      <c r="I27" s="7">
        <f>I28</f>
        <v>1140385</v>
      </c>
      <c r="J27" s="7">
        <f t="shared" si="11"/>
        <v>203785</v>
      </c>
      <c r="K27" s="7">
        <f t="shared" si="11"/>
        <v>0</v>
      </c>
      <c r="M27" s="7">
        <f t="shared" si="11"/>
        <v>936600</v>
      </c>
      <c r="N27" s="7">
        <f t="shared" si="11"/>
        <v>802800</v>
      </c>
      <c r="O27" s="7">
        <f t="shared" si="11"/>
        <v>505824</v>
      </c>
      <c r="P27" s="7">
        <f t="shared" si="11"/>
        <v>0</v>
      </c>
      <c r="Q27" s="7">
        <f t="shared" si="11"/>
        <v>0</v>
      </c>
      <c r="R27" s="7">
        <f t="shared" si="11"/>
        <v>359664</v>
      </c>
      <c r="S27" s="7">
        <f t="shared" si="11"/>
        <v>556445</v>
      </c>
      <c r="T27" s="7">
        <f t="shared" si="11"/>
        <v>35000</v>
      </c>
      <c r="U27" s="7">
        <f t="shared" si="11"/>
        <v>35000</v>
      </c>
      <c r="V27" s="7">
        <f t="shared" si="11"/>
        <v>0</v>
      </c>
      <c r="W27" s="7">
        <f t="shared" si="11"/>
        <v>521445</v>
      </c>
      <c r="X27" s="7">
        <f t="shared" si="11"/>
        <v>473030</v>
      </c>
      <c r="Y27" s="7">
        <f t="shared" si="11"/>
        <v>48415</v>
      </c>
      <c r="AB27" s="28"/>
      <c r="AC27" s="28"/>
      <c r="AD27" s="28"/>
      <c r="AE27" s="28"/>
      <c r="AF27" s="28"/>
      <c r="AG27" s="28"/>
      <c r="AH27" s="28"/>
      <c r="AI27" s="28"/>
    </row>
    <row r="28" spans="1:35" ht="120" customHeight="1">
      <c r="A28" s="8" t="s">
        <v>7</v>
      </c>
      <c r="B28" s="21" t="s">
        <v>107</v>
      </c>
      <c r="C28" s="8" t="s">
        <v>108</v>
      </c>
      <c r="D28" s="8" t="s">
        <v>109</v>
      </c>
      <c r="E28" s="8" t="s">
        <v>79</v>
      </c>
      <c r="F28" s="8" t="s">
        <v>80</v>
      </c>
      <c r="H28" s="8" t="s">
        <v>110</v>
      </c>
      <c r="I28" s="8">
        <f>J28+M28</f>
        <v>1140385</v>
      </c>
      <c r="J28" s="8">
        <v>203785</v>
      </c>
      <c r="L28" s="8" t="s">
        <v>111</v>
      </c>
      <c r="M28" s="8">
        <f>802800+44600+89200</f>
        <v>936600</v>
      </c>
      <c r="N28" s="8">
        <f>892000-89200</f>
        <v>802800</v>
      </c>
      <c r="O28" s="6">
        <v>505824</v>
      </c>
      <c r="P28" s="6">
        <v>0</v>
      </c>
      <c r="Q28" s="6"/>
      <c r="R28" s="6">
        <v>359664</v>
      </c>
      <c r="S28" s="8">
        <f>U28+X28+Y28</f>
        <v>556445</v>
      </c>
      <c r="T28" s="8">
        <f t="shared" si="3"/>
        <v>35000</v>
      </c>
      <c r="U28" s="8">
        <v>35000</v>
      </c>
      <c r="W28" s="8">
        <f t="shared" si="4"/>
        <v>521445</v>
      </c>
      <c r="X28" s="8">
        <f>446019+27011</f>
        <v>473030</v>
      </c>
      <c r="Y28" s="8">
        <f>49558-1143</f>
        <v>48415</v>
      </c>
      <c r="AA28" s="8" t="s">
        <v>112</v>
      </c>
    </row>
    <row r="29" spans="1:35" s="20" customFormat="1" ht="30.75" customHeight="1">
      <c r="A29" s="7" t="s">
        <v>113</v>
      </c>
      <c r="B29" s="4" t="s">
        <v>114</v>
      </c>
      <c r="C29" s="7"/>
      <c r="D29" s="7"/>
      <c r="E29" s="7"/>
      <c r="F29" s="7"/>
      <c r="G29" s="7"/>
      <c r="H29" s="7"/>
      <c r="I29" s="7">
        <f>I30</f>
        <v>286020</v>
      </c>
      <c r="J29" s="7">
        <f t="shared" ref="J29:Y29" si="12">J30</f>
        <v>0</v>
      </c>
      <c r="K29" s="7">
        <f t="shared" si="12"/>
        <v>21020</v>
      </c>
      <c r="L29" s="7">
        <f t="shared" si="12"/>
        <v>0</v>
      </c>
      <c r="M29" s="7">
        <f t="shared" si="12"/>
        <v>238500</v>
      </c>
      <c r="N29" s="7">
        <f t="shared" si="12"/>
        <v>26500</v>
      </c>
      <c r="O29" s="7">
        <f t="shared" si="12"/>
        <v>257465</v>
      </c>
      <c r="P29" s="7">
        <f t="shared" si="12"/>
        <v>0</v>
      </c>
      <c r="Q29" s="7">
        <f t="shared" si="12"/>
        <v>18965</v>
      </c>
      <c r="R29" s="7">
        <f t="shared" si="12"/>
        <v>238500</v>
      </c>
      <c r="S29" s="7">
        <f t="shared" si="12"/>
        <v>832</v>
      </c>
      <c r="T29" s="7">
        <f t="shared" si="12"/>
        <v>832</v>
      </c>
      <c r="U29" s="7">
        <f t="shared" si="12"/>
        <v>832</v>
      </c>
      <c r="V29" s="7">
        <f t="shared" si="12"/>
        <v>0</v>
      </c>
      <c r="W29" s="7">
        <f t="shared" si="12"/>
        <v>0</v>
      </c>
      <c r="X29" s="7">
        <f t="shared" si="12"/>
        <v>0</v>
      </c>
      <c r="Y29" s="7">
        <f t="shared" si="12"/>
        <v>0</v>
      </c>
      <c r="Z29" s="7"/>
      <c r="AA29" s="7"/>
    </row>
    <row r="30" spans="1:35" s="22" customFormat="1" ht="30.75" customHeight="1">
      <c r="A30" s="2">
        <v>1</v>
      </c>
      <c r="B30" s="4" t="s">
        <v>115</v>
      </c>
      <c r="C30" s="8"/>
      <c r="D30" s="8"/>
      <c r="E30" s="8"/>
      <c r="F30" s="8"/>
      <c r="G30" s="9"/>
      <c r="H30" s="8"/>
      <c r="I30" s="2">
        <f>SUM(I31)</f>
        <v>286020</v>
      </c>
      <c r="J30" s="2">
        <f t="shared" ref="J30:Y30" si="13">SUM(J31)</f>
        <v>0</v>
      </c>
      <c r="K30" s="2">
        <f t="shared" si="13"/>
        <v>21020</v>
      </c>
      <c r="L30" s="2">
        <f t="shared" si="13"/>
        <v>0</v>
      </c>
      <c r="M30" s="2">
        <f t="shared" si="13"/>
        <v>238500</v>
      </c>
      <c r="N30" s="2">
        <f t="shared" si="13"/>
        <v>26500</v>
      </c>
      <c r="O30" s="2">
        <f t="shared" si="13"/>
        <v>257465</v>
      </c>
      <c r="P30" s="2">
        <f t="shared" si="13"/>
        <v>0</v>
      </c>
      <c r="Q30" s="2">
        <f t="shared" si="13"/>
        <v>18965</v>
      </c>
      <c r="R30" s="2">
        <f t="shared" si="13"/>
        <v>238500</v>
      </c>
      <c r="S30" s="2">
        <f t="shared" si="13"/>
        <v>832</v>
      </c>
      <c r="T30" s="2">
        <f t="shared" si="13"/>
        <v>832</v>
      </c>
      <c r="U30" s="2">
        <f t="shared" si="13"/>
        <v>832</v>
      </c>
      <c r="V30" s="2">
        <f t="shared" si="13"/>
        <v>0</v>
      </c>
      <c r="W30" s="2">
        <f t="shared" si="13"/>
        <v>0</v>
      </c>
      <c r="X30" s="2">
        <f t="shared" si="13"/>
        <v>0</v>
      </c>
      <c r="Y30" s="2">
        <f t="shared" si="13"/>
        <v>0</v>
      </c>
      <c r="Z30" s="8"/>
      <c r="AA30" s="8"/>
    </row>
    <row r="31" spans="1:35" s="22" customFormat="1" ht="63.75" customHeight="1">
      <c r="A31" s="8" t="s">
        <v>7</v>
      </c>
      <c r="B31" s="21" t="s">
        <v>116</v>
      </c>
      <c r="C31" s="8" t="s">
        <v>117</v>
      </c>
      <c r="D31" s="8" t="s">
        <v>118</v>
      </c>
      <c r="E31" s="8" t="s">
        <v>65</v>
      </c>
      <c r="F31" s="8" t="s">
        <v>57</v>
      </c>
      <c r="G31" s="9" t="s">
        <v>119</v>
      </c>
      <c r="H31" s="3" t="s">
        <v>120</v>
      </c>
      <c r="I31" s="1">
        <v>286020</v>
      </c>
      <c r="J31" s="14"/>
      <c r="K31" s="3">
        <v>21020</v>
      </c>
      <c r="L31" s="14" t="s">
        <v>121</v>
      </c>
      <c r="M31" s="14">
        <v>238500</v>
      </c>
      <c r="N31" s="8">
        <v>26500</v>
      </c>
      <c r="O31" s="3">
        <v>257465</v>
      </c>
      <c r="P31" s="3"/>
      <c r="Q31" s="3">
        <v>18965</v>
      </c>
      <c r="R31" s="3">
        <v>238500</v>
      </c>
      <c r="S31" s="3">
        <v>832</v>
      </c>
      <c r="T31" s="3">
        <f>U31+V31</f>
        <v>832</v>
      </c>
      <c r="U31" s="34">
        <v>832</v>
      </c>
      <c r="V31" s="3"/>
      <c r="W31" s="3"/>
      <c r="X31" s="3"/>
      <c r="Y31" s="3"/>
      <c r="Z31" s="8"/>
      <c r="AA31" s="8" t="s">
        <v>122</v>
      </c>
    </row>
    <row r="32" spans="1:35" s="10" customFormat="1" ht="30.75" customHeight="1">
      <c r="A32" s="7" t="s">
        <v>21</v>
      </c>
      <c r="B32" s="4" t="s">
        <v>123</v>
      </c>
      <c r="C32" s="8"/>
      <c r="D32" s="8"/>
      <c r="E32" s="9"/>
      <c r="F32" s="8"/>
      <c r="G32" s="9"/>
      <c r="H32" s="8"/>
      <c r="I32" s="2">
        <f>I33</f>
        <v>40118</v>
      </c>
      <c r="J32" s="2">
        <f t="shared" ref="J32:Y32" si="14">J33</f>
        <v>0</v>
      </c>
      <c r="K32" s="2">
        <f t="shared" si="14"/>
        <v>9269</v>
      </c>
      <c r="L32" s="2">
        <f t="shared" si="14"/>
        <v>0</v>
      </c>
      <c r="M32" s="2">
        <f t="shared" si="14"/>
        <v>30849</v>
      </c>
      <c r="N32" s="2">
        <f t="shared" si="14"/>
        <v>0</v>
      </c>
      <c r="O32" s="2">
        <f t="shared" si="14"/>
        <v>39945.632361999997</v>
      </c>
      <c r="P32" s="2">
        <f t="shared" si="14"/>
        <v>0</v>
      </c>
      <c r="Q32" s="2">
        <f t="shared" si="14"/>
        <v>9205.5163779999966</v>
      </c>
      <c r="R32" s="2">
        <f t="shared" si="14"/>
        <v>30740.115984</v>
      </c>
      <c r="S32" s="2">
        <f t="shared" si="14"/>
        <v>567</v>
      </c>
      <c r="T32" s="2">
        <f t="shared" si="14"/>
        <v>567</v>
      </c>
      <c r="U32" s="2">
        <f t="shared" si="14"/>
        <v>567</v>
      </c>
      <c r="V32" s="2">
        <f t="shared" si="14"/>
        <v>0</v>
      </c>
      <c r="W32" s="2">
        <f t="shared" si="14"/>
        <v>0</v>
      </c>
      <c r="X32" s="2">
        <f t="shared" si="14"/>
        <v>0</v>
      </c>
      <c r="Y32" s="2">
        <f t="shared" si="14"/>
        <v>0</v>
      </c>
      <c r="Z32" s="8"/>
      <c r="AA32" s="8"/>
    </row>
    <row r="33" spans="1:27" s="10" customFormat="1" ht="31.5" customHeight="1">
      <c r="A33" s="7">
        <v>1</v>
      </c>
      <c r="B33" s="23" t="s">
        <v>124</v>
      </c>
      <c r="C33" s="8"/>
      <c r="D33" s="8"/>
      <c r="E33" s="9"/>
      <c r="F33" s="9"/>
      <c r="G33" s="9"/>
      <c r="H33" s="8"/>
      <c r="I33" s="2">
        <f t="shared" ref="I33:Y33" si="15">SUM(I34:I34)</f>
        <v>40118</v>
      </c>
      <c r="J33" s="2">
        <f t="shared" si="15"/>
        <v>0</v>
      </c>
      <c r="K33" s="2">
        <f t="shared" si="15"/>
        <v>9269</v>
      </c>
      <c r="L33" s="2">
        <f t="shared" si="15"/>
        <v>0</v>
      </c>
      <c r="M33" s="2">
        <f t="shared" si="15"/>
        <v>30849</v>
      </c>
      <c r="N33" s="2">
        <f t="shared" si="15"/>
        <v>0</v>
      </c>
      <c r="O33" s="2">
        <f t="shared" si="15"/>
        <v>39945.632361999997</v>
      </c>
      <c r="P33" s="2">
        <f t="shared" si="15"/>
        <v>0</v>
      </c>
      <c r="Q33" s="2">
        <f t="shared" si="15"/>
        <v>9205.5163779999966</v>
      </c>
      <c r="R33" s="2">
        <f t="shared" si="15"/>
        <v>30740.115984</v>
      </c>
      <c r="S33" s="2">
        <f t="shared" si="15"/>
        <v>567</v>
      </c>
      <c r="T33" s="2">
        <f t="shared" si="15"/>
        <v>567</v>
      </c>
      <c r="U33" s="2">
        <f t="shared" si="15"/>
        <v>567</v>
      </c>
      <c r="V33" s="2">
        <f t="shared" si="15"/>
        <v>0</v>
      </c>
      <c r="W33" s="2">
        <f t="shared" si="15"/>
        <v>0</v>
      </c>
      <c r="X33" s="2">
        <f t="shared" si="15"/>
        <v>0</v>
      </c>
      <c r="Y33" s="2">
        <f t="shared" si="15"/>
        <v>0</v>
      </c>
      <c r="Z33" s="2"/>
      <c r="AA33" s="8"/>
    </row>
    <row r="34" spans="1:27" s="10" customFormat="1" ht="153.75" customHeight="1">
      <c r="A34" s="8" t="s">
        <v>7</v>
      </c>
      <c r="B34" s="21" t="s">
        <v>125</v>
      </c>
      <c r="C34" s="8" t="s">
        <v>126</v>
      </c>
      <c r="D34" s="8" t="s">
        <v>127</v>
      </c>
      <c r="E34" s="8" t="s">
        <v>10</v>
      </c>
      <c r="F34" s="8" t="s">
        <v>80</v>
      </c>
      <c r="G34" s="9" t="s">
        <v>128</v>
      </c>
      <c r="H34" s="8" t="s">
        <v>129</v>
      </c>
      <c r="I34" s="14">
        <v>40118</v>
      </c>
      <c r="J34" s="14"/>
      <c r="K34" s="3">
        <v>9269</v>
      </c>
      <c r="L34" s="14"/>
      <c r="M34" s="3">
        <v>30849</v>
      </c>
      <c r="N34" s="8"/>
      <c r="O34" s="3">
        <v>39945.632361999997</v>
      </c>
      <c r="P34" s="3"/>
      <c r="Q34" s="3">
        <v>9205.5163779999966</v>
      </c>
      <c r="R34" s="3">
        <v>30740.115984</v>
      </c>
      <c r="S34" s="3">
        <v>567</v>
      </c>
      <c r="T34" s="3">
        <f t="shared" ref="T34" si="16">U34+V34</f>
        <v>567</v>
      </c>
      <c r="U34" s="3">
        <v>567</v>
      </c>
      <c r="V34" s="3"/>
      <c r="W34" s="3"/>
      <c r="X34" s="3"/>
      <c r="Y34" s="3"/>
      <c r="Z34" s="8"/>
      <c r="AA34" s="8" t="s">
        <v>130</v>
      </c>
    </row>
    <row r="35" spans="1:27" s="33" customFormat="1">
      <c r="AA35" s="35"/>
    </row>
    <row r="36" spans="1:27" s="33" customFormat="1">
      <c r="AA36" s="35"/>
    </row>
    <row r="37" spans="1:27" s="33" customFormat="1">
      <c r="AA37" s="35"/>
    </row>
    <row r="38" spans="1:27" s="33" customFormat="1">
      <c r="AA38" s="35"/>
    </row>
    <row r="39" spans="1:27" s="33" customFormat="1">
      <c r="AA39" s="35"/>
    </row>
    <row r="40" spans="1:27" s="33" customFormat="1">
      <c r="AA40" s="35"/>
    </row>
    <row r="41" spans="1:27" s="33" customFormat="1">
      <c r="AA41" s="35"/>
    </row>
    <row r="42" spans="1:27" s="33" customFormat="1">
      <c r="AA42" s="35"/>
    </row>
    <row r="43" spans="1:27" s="33" customFormat="1">
      <c r="AA43" s="35"/>
    </row>
    <row r="44" spans="1:27" s="33" customFormat="1">
      <c r="AA44" s="35"/>
    </row>
    <row r="45" spans="1:27" s="33" customFormat="1">
      <c r="AA45" s="35"/>
    </row>
    <row r="46" spans="1:27" s="33" customFormat="1">
      <c r="AA46" s="35"/>
    </row>
    <row r="47" spans="1:27" s="33" customFormat="1">
      <c r="AA47" s="35"/>
    </row>
    <row r="48" spans="1:27" s="33" customFormat="1">
      <c r="AA48" s="35"/>
    </row>
    <row r="49" spans="27:27" s="33" customFormat="1">
      <c r="AA49" s="35"/>
    </row>
    <row r="50" spans="27:27" s="33" customFormat="1">
      <c r="AA50" s="35"/>
    </row>
    <row r="51" spans="27:27" s="33" customFormat="1">
      <c r="AA51" s="35"/>
    </row>
    <row r="52" spans="27:27" s="33" customFormat="1">
      <c r="AA52" s="35"/>
    </row>
    <row r="53" spans="27:27" s="33" customFormat="1">
      <c r="AA53" s="35"/>
    </row>
    <row r="54" spans="27:27" s="33" customFormat="1">
      <c r="AA54" s="35"/>
    </row>
    <row r="55" spans="27:27" s="33" customFormat="1">
      <c r="AA55" s="35"/>
    </row>
    <row r="56" spans="27:27" s="33" customFormat="1">
      <c r="AA56" s="35"/>
    </row>
    <row r="57" spans="27:27" s="33" customFormat="1">
      <c r="AA57" s="35"/>
    </row>
    <row r="58" spans="27:27" s="33" customFormat="1">
      <c r="AA58" s="35"/>
    </row>
    <row r="59" spans="27:27" s="33" customFormat="1">
      <c r="AA59" s="35"/>
    </row>
    <row r="60" spans="27:27" s="33" customFormat="1">
      <c r="AA60" s="35"/>
    </row>
    <row r="61" spans="27:27" s="33" customFormat="1">
      <c r="AA61" s="35"/>
    </row>
    <row r="62" spans="27:27" s="33" customFormat="1">
      <c r="AA62" s="35"/>
    </row>
    <row r="63" spans="27:27" s="33" customFormat="1">
      <c r="AA63" s="35"/>
    </row>
    <row r="64" spans="27:27" s="33" customFormat="1">
      <c r="AA64" s="35"/>
    </row>
    <row r="65" spans="27:27" s="33" customFormat="1">
      <c r="AA65" s="35"/>
    </row>
    <row r="66" spans="27:27" s="33" customFormat="1">
      <c r="AA66" s="35"/>
    </row>
    <row r="67" spans="27:27" s="33" customFormat="1">
      <c r="AA67" s="35"/>
    </row>
    <row r="68" spans="27:27" s="33" customFormat="1">
      <c r="AA68" s="35"/>
    </row>
    <row r="69" spans="27:27" s="33" customFormat="1">
      <c r="AA69" s="35"/>
    </row>
    <row r="70" spans="27:27" s="33" customFormat="1">
      <c r="AA70" s="35"/>
    </row>
    <row r="71" spans="27:27" s="33" customFormat="1">
      <c r="AA71" s="35"/>
    </row>
    <row r="72" spans="27:27" s="33" customFormat="1">
      <c r="AA72" s="35"/>
    </row>
    <row r="73" spans="27:27" s="33" customFormat="1">
      <c r="AA73" s="35"/>
    </row>
    <row r="74" spans="27:27" s="33" customFormat="1">
      <c r="AA74" s="35"/>
    </row>
    <row r="75" spans="27:27" s="33" customFormat="1">
      <c r="AA75" s="35"/>
    </row>
    <row r="76" spans="27:27" s="33" customFormat="1">
      <c r="AA76" s="35"/>
    </row>
    <row r="77" spans="27:27" s="33" customFormat="1">
      <c r="AA77" s="35"/>
    </row>
    <row r="78" spans="27:27" s="33" customFormat="1">
      <c r="AA78" s="35"/>
    </row>
    <row r="79" spans="27:27" s="33" customFormat="1">
      <c r="AA79" s="35"/>
    </row>
    <row r="80" spans="27:27" s="33" customFormat="1">
      <c r="AA80" s="35"/>
    </row>
    <row r="81" spans="27:27" s="33" customFormat="1">
      <c r="AA81" s="35"/>
    </row>
    <row r="82" spans="27:27" s="33" customFormat="1">
      <c r="AA82" s="35"/>
    </row>
    <row r="83" spans="27:27" s="33" customFormat="1">
      <c r="AA83" s="35"/>
    </row>
    <row r="84" spans="27:27" s="33" customFormat="1">
      <c r="AA84" s="35"/>
    </row>
    <row r="85" spans="27:27" s="33" customFormat="1">
      <c r="AA85" s="35"/>
    </row>
    <row r="86" spans="27:27" s="33" customFormat="1">
      <c r="AA86" s="35"/>
    </row>
    <row r="87" spans="27:27" s="33" customFormat="1">
      <c r="AA87" s="35"/>
    </row>
    <row r="88" spans="27:27" s="33" customFormat="1">
      <c r="AA88" s="35"/>
    </row>
    <row r="89" spans="27:27" s="33" customFormat="1">
      <c r="AA89" s="35"/>
    </row>
    <row r="90" spans="27:27" s="33" customFormat="1">
      <c r="AA90" s="35"/>
    </row>
    <row r="91" spans="27:27" s="33" customFormat="1">
      <c r="AA91" s="35"/>
    </row>
    <row r="92" spans="27:27" s="33" customFormat="1">
      <c r="AA92" s="35"/>
    </row>
    <row r="93" spans="27:27" s="33" customFormat="1">
      <c r="AA93" s="35"/>
    </row>
    <row r="94" spans="27:27" s="33" customFormat="1">
      <c r="AA94" s="35"/>
    </row>
    <row r="95" spans="27:27" s="33" customFormat="1">
      <c r="AA95" s="35"/>
    </row>
    <row r="96" spans="27:27" s="33" customFormat="1">
      <c r="AA96" s="35"/>
    </row>
    <row r="97" spans="27:27" s="33" customFormat="1">
      <c r="AA97" s="35"/>
    </row>
    <row r="98" spans="27:27" s="33" customFormat="1">
      <c r="AA98" s="35"/>
    </row>
    <row r="99" spans="27:27" s="33" customFormat="1">
      <c r="AA99" s="35"/>
    </row>
    <row r="100" spans="27:27" s="33" customFormat="1">
      <c r="AA100" s="35"/>
    </row>
    <row r="101" spans="27:27" s="33" customFormat="1">
      <c r="AA101" s="35"/>
    </row>
    <row r="102" spans="27:27" s="33" customFormat="1">
      <c r="AA102" s="35"/>
    </row>
    <row r="103" spans="27:27" s="33" customFormat="1">
      <c r="AA103" s="35"/>
    </row>
    <row r="104" spans="27:27" s="33" customFormat="1">
      <c r="AA104" s="35"/>
    </row>
    <row r="105" spans="27:27" s="33" customFormat="1">
      <c r="AA105" s="35"/>
    </row>
    <row r="106" spans="27:27" s="33" customFormat="1">
      <c r="AA106" s="35"/>
    </row>
    <row r="107" spans="27:27" s="33" customFormat="1">
      <c r="AA107" s="35"/>
    </row>
    <row r="108" spans="27:27" s="33" customFormat="1">
      <c r="AA108" s="35"/>
    </row>
    <row r="109" spans="27:27" s="33" customFormat="1">
      <c r="AA109" s="35"/>
    </row>
    <row r="110" spans="27:27" s="33" customFormat="1">
      <c r="AA110" s="35"/>
    </row>
    <row r="111" spans="27:27" s="33" customFormat="1">
      <c r="AA111" s="35"/>
    </row>
    <row r="112" spans="27:27" s="33" customFormat="1">
      <c r="AA112" s="35"/>
    </row>
    <row r="113" spans="27:27" s="33" customFormat="1">
      <c r="AA113" s="35"/>
    </row>
    <row r="114" spans="27:27" s="33" customFormat="1">
      <c r="AA114" s="35"/>
    </row>
    <row r="115" spans="27:27" s="33" customFormat="1">
      <c r="AA115" s="35"/>
    </row>
    <row r="116" spans="27:27" s="33" customFormat="1">
      <c r="AA116" s="35"/>
    </row>
    <row r="117" spans="27:27" s="33" customFormat="1">
      <c r="AA117" s="35"/>
    </row>
    <row r="118" spans="27:27" s="33" customFormat="1">
      <c r="AA118" s="35"/>
    </row>
    <row r="119" spans="27:27" s="33" customFormat="1">
      <c r="AA119" s="35"/>
    </row>
    <row r="120" spans="27:27" s="33" customFormat="1">
      <c r="AA120" s="35"/>
    </row>
    <row r="121" spans="27:27" s="33" customFormat="1">
      <c r="AA121" s="35"/>
    </row>
    <row r="122" spans="27:27" s="33" customFormat="1">
      <c r="AA122" s="35"/>
    </row>
    <row r="123" spans="27:27" s="33" customFormat="1">
      <c r="AA123" s="35"/>
    </row>
    <row r="124" spans="27:27" s="33" customFormat="1">
      <c r="AA124" s="35"/>
    </row>
    <row r="125" spans="27:27" s="33" customFormat="1">
      <c r="AA125" s="35"/>
    </row>
    <row r="126" spans="27:27" s="33" customFormat="1">
      <c r="AA126" s="35"/>
    </row>
    <row r="127" spans="27:27" s="33" customFormat="1">
      <c r="AA127" s="35"/>
    </row>
    <row r="128" spans="27:27" s="33" customFormat="1">
      <c r="AA128" s="35"/>
    </row>
    <row r="129" spans="27:27" s="33" customFormat="1">
      <c r="AA129" s="35"/>
    </row>
    <row r="130" spans="27:27" s="33" customFormat="1">
      <c r="AA130" s="35"/>
    </row>
    <row r="131" spans="27:27" s="33" customFormat="1">
      <c r="AA131" s="35"/>
    </row>
    <row r="132" spans="27:27" s="33" customFormat="1">
      <c r="AA132" s="35"/>
    </row>
    <row r="133" spans="27:27" s="33" customFormat="1">
      <c r="AA133" s="35"/>
    </row>
    <row r="134" spans="27:27" s="33" customFormat="1">
      <c r="AA134" s="35"/>
    </row>
    <row r="135" spans="27:27" s="33" customFormat="1">
      <c r="AA135" s="35"/>
    </row>
    <row r="136" spans="27:27" s="33" customFormat="1">
      <c r="AA136" s="35"/>
    </row>
    <row r="137" spans="27:27" s="33" customFormat="1">
      <c r="AA137" s="35"/>
    </row>
    <row r="138" spans="27:27" s="33" customFormat="1">
      <c r="AA138" s="35"/>
    </row>
    <row r="139" spans="27:27" s="33" customFormat="1">
      <c r="AA139" s="35"/>
    </row>
    <row r="140" spans="27:27" s="33" customFormat="1">
      <c r="AA140" s="35"/>
    </row>
    <row r="141" spans="27:27" s="33" customFormat="1">
      <c r="AA141" s="35"/>
    </row>
    <row r="142" spans="27:27" s="33" customFormat="1">
      <c r="AA142" s="35"/>
    </row>
    <row r="143" spans="27:27" s="33" customFormat="1">
      <c r="AA143" s="35"/>
    </row>
    <row r="144" spans="27:27" s="33" customFormat="1">
      <c r="AA144" s="35"/>
    </row>
    <row r="145" spans="27:27" s="33" customFormat="1">
      <c r="AA145" s="35"/>
    </row>
    <row r="146" spans="27:27" s="33" customFormat="1">
      <c r="AA146" s="35"/>
    </row>
    <row r="147" spans="27:27" s="33" customFormat="1">
      <c r="AA147" s="35"/>
    </row>
    <row r="148" spans="27:27" s="33" customFormat="1">
      <c r="AA148" s="35"/>
    </row>
    <row r="149" spans="27:27" s="33" customFormat="1">
      <c r="AA149" s="35"/>
    </row>
    <row r="150" spans="27:27" s="33" customFormat="1">
      <c r="AA150" s="35"/>
    </row>
    <row r="151" spans="27:27" s="33" customFormat="1">
      <c r="AA151" s="35"/>
    </row>
    <row r="152" spans="27:27" s="33" customFormat="1">
      <c r="AA152" s="35"/>
    </row>
    <row r="153" spans="27:27" s="33" customFormat="1">
      <c r="AA153" s="35"/>
    </row>
    <row r="154" spans="27:27" s="33" customFormat="1">
      <c r="AA154" s="35"/>
    </row>
    <row r="155" spans="27:27" s="33" customFormat="1">
      <c r="AA155" s="35"/>
    </row>
    <row r="156" spans="27:27" s="33" customFormat="1">
      <c r="AA156" s="35"/>
    </row>
    <row r="157" spans="27:27" s="33" customFormat="1">
      <c r="AA157" s="35"/>
    </row>
    <row r="158" spans="27:27" s="33" customFormat="1">
      <c r="AA158" s="35"/>
    </row>
    <row r="159" spans="27:27" s="33" customFormat="1">
      <c r="AA159" s="35"/>
    </row>
    <row r="160" spans="27:27" s="33" customFormat="1">
      <c r="AA160" s="35"/>
    </row>
    <row r="161" spans="27:27" s="33" customFormat="1">
      <c r="AA161" s="35"/>
    </row>
    <row r="162" spans="27:27" s="33" customFormat="1">
      <c r="AA162" s="35"/>
    </row>
    <row r="163" spans="27:27" s="33" customFormat="1">
      <c r="AA163" s="35"/>
    </row>
    <row r="164" spans="27:27" s="33" customFormat="1">
      <c r="AA164" s="35"/>
    </row>
    <row r="165" spans="27:27" s="33" customFormat="1">
      <c r="AA165" s="35"/>
    </row>
    <row r="166" spans="27:27" s="33" customFormat="1">
      <c r="AA166" s="35"/>
    </row>
    <row r="167" spans="27:27" s="33" customFormat="1">
      <c r="AA167" s="35"/>
    </row>
    <row r="168" spans="27:27" s="33" customFormat="1">
      <c r="AA168" s="35"/>
    </row>
    <row r="169" spans="27:27" s="33" customFormat="1">
      <c r="AA169" s="35"/>
    </row>
    <row r="170" spans="27:27" s="33" customFormat="1">
      <c r="AA170" s="35"/>
    </row>
    <row r="171" spans="27:27" s="33" customFormat="1">
      <c r="AA171" s="35"/>
    </row>
    <row r="172" spans="27:27" s="33" customFormat="1">
      <c r="AA172" s="35"/>
    </row>
    <row r="173" spans="27:27" s="33" customFormat="1">
      <c r="AA173" s="35"/>
    </row>
    <row r="174" spans="27:27" s="33" customFormat="1">
      <c r="AA174" s="35"/>
    </row>
    <row r="175" spans="27:27" s="33" customFormat="1">
      <c r="AA175" s="35"/>
    </row>
    <row r="176" spans="27:27" s="33" customFormat="1">
      <c r="AA176" s="35"/>
    </row>
    <row r="177" spans="27:27" s="33" customFormat="1">
      <c r="AA177" s="35"/>
    </row>
    <row r="178" spans="27:27" s="33" customFormat="1">
      <c r="AA178" s="35"/>
    </row>
    <row r="179" spans="27:27" s="33" customFormat="1">
      <c r="AA179" s="35"/>
    </row>
    <row r="180" spans="27:27" s="33" customFormat="1">
      <c r="AA180" s="35"/>
    </row>
    <row r="181" spans="27:27" s="33" customFormat="1">
      <c r="AA181" s="35"/>
    </row>
    <row r="182" spans="27:27" s="33" customFormat="1">
      <c r="AA182" s="35"/>
    </row>
    <row r="183" spans="27:27" s="33" customFormat="1">
      <c r="AA183" s="35"/>
    </row>
    <row r="184" spans="27:27" s="33" customFormat="1">
      <c r="AA184" s="35"/>
    </row>
    <row r="185" spans="27:27" s="33" customFormat="1">
      <c r="AA185" s="35"/>
    </row>
    <row r="186" spans="27:27" s="33" customFormat="1">
      <c r="AA186" s="35"/>
    </row>
    <row r="187" spans="27:27" s="33" customFormat="1">
      <c r="AA187" s="35"/>
    </row>
    <row r="188" spans="27:27" s="33" customFormat="1">
      <c r="AA188" s="35"/>
    </row>
    <row r="189" spans="27:27" s="33" customFormat="1">
      <c r="AA189" s="35"/>
    </row>
    <row r="190" spans="27:27" s="33" customFormat="1">
      <c r="AA190" s="35"/>
    </row>
    <row r="191" spans="27:27" s="33" customFormat="1">
      <c r="AA191" s="35"/>
    </row>
    <row r="192" spans="27:27" s="33" customFormat="1">
      <c r="AA192" s="35"/>
    </row>
    <row r="193" spans="27:27" s="33" customFormat="1">
      <c r="AA193" s="35"/>
    </row>
    <row r="194" spans="27:27" s="33" customFormat="1">
      <c r="AA194" s="35"/>
    </row>
    <row r="195" spans="27:27" s="33" customFormat="1">
      <c r="AA195" s="35"/>
    </row>
    <row r="196" spans="27:27" s="33" customFormat="1">
      <c r="AA196" s="35"/>
    </row>
    <row r="197" spans="27:27" s="33" customFormat="1">
      <c r="AA197" s="35"/>
    </row>
    <row r="198" spans="27:27" s="33" customFormat="1">
      <c r="AA198" s="35"/>
    </row>
    <row r="199" spans="27:27" s="33" customFormat="1">
      <c r="AA199" s="35"/>
    </row>
    <row r="200" spans="27:27" s="33" customFormat="1">
      <c r="AA200" s="35"/>
    </row>
    <row r="201" spans="27:27" s="33" customFormat="1">
      <c r="AA201" s="35"/>
    </row>
    <row r="202" spans="27:27" s="33" customFormat="1">
      <c r="AA202" s="35"/>
    </row>
    <row r="203" spans="27:27" s="33" customFormat="1">
      <c r="AA203" s="35"/>
    </row>
    <row r="204" spans="27:27" s="33" customFormat="1">
      <c r="AA204" s="35"/>
    </row>
    <row r="205" spans="27:27" s="33" customFormat="1">
      <c r="AA205" s="35"/>
    </row>
    <row r="206" spans="27:27" s="33" customFormat="1">
      <c r="AA206" s="35"/>
    </row>
    <row r="207" spans="27:27" s="33" customFormat="1">
      <c r="AA207" s="35"/>
    </row>
    <row r="208" spans="27:27" s="33" customFormat="1">
      <c r="AA208" s="35"/>
    </row>
    <row r="209" spans="27:27" s="33" customFormat="1">
      <c r="AA209" s="35"/>
    </row>
    <row r="210" spans="27:27" s="33" customFormat="1">
      <c r="AA210" s="35"/>
    </row>
    <row r="211" spans="27:27" s="33" customFormat="1">
      <c r="AA211" s="35"/>
    </row>
    <row r="212" spans="27:27" s="33" customFormat="1">
      <c r="AA212" s="35"/>
    </row>
    <row r="213" spans="27:27" s="33" customFormat="1">
      <c r="AA213" s="35"/>
    </row>
    <row r="214" spans="27:27" s="33" customFormat="1">
      <c r="AA214" s="35"/>
    </row>
    <row r="215" spans="27:27" s="33" customFormat="1">
      <c r="AA215" s="35"/>
    </row>
    <row r="216" spans="27:27" s="33" customFormat="1">
      <c r="AA216" s="35"/>
    </row>
    <row r="217" spans="27:27" s="33" customFormat="1">
      <c r="AA217" s="35"/>
    </row>
    <row r="218" spans="27:27" s="33" customFormat="1">
      <c r="AA218" s="35"/>
    </row>
    <row r="219" spans="27:27" s="33" customFormat="1">
      <c r="AA219" s="35"/>
    </row>
    <row r="220" spans="27:27" s="33" customFormat="1">
      <c r="AA220" s="35"/>
    </row>
    <row r="221" spans="27:27" s="33" customFormat="1">
      <c r="AA221" s="35"/>
    </row>
    <row r="222" spans="27:27" s="33" customFormat="1">
      <c r="AA222" s="35"/>
    </row>
    <row r="223" spans="27:27" s="33" customFormat="1">
      <c r="AA223" s="35"/>
    </row>
    <row r="224" spans="27:27" s="33" customFormat="1">
      <c r="AA224" s="35"/>
    </row>
    <row r="225" spans="27:27" s="33" customFormat="1">
      <c r="AA225" s="35"/>
    </row>
    <row r="226" spans="27:27" s="33" customFormat="1">
      <c r="AA226" s="35"/>
    </row>
    <row r="227" spans="27:27" s="33" customFormat="1">
      <c r="AA227" s="35"/>
    </row>
    <row r="228" spans="27:27" s="33" customFormat="1">
      <c r="AA228" s="35"/>
    </row>
    <row r="229" spans="27:27" s="33" customFormat="1">
      <c r="AA229" s="35"/>
    </row>
    <row r="230" spans="27:27" s="33" customFormat="1">
      <c r="AA230" s="35"/>
    </row>
    <row r="231" spans="27:27" s="33" customFormat="1">
      <c r="AA231" s="35"/>
    </row>
    <row r="232" spans="27:27" s="33" customFormat="1">
      <c r="AA232" s="35"/>
    </row>
    <row r="233" spans="27:27" s="33" customFormat="1">
      <c r="AA233" s="35"/>
    </row>
    <row r="234" spans="27:27" s="33" customFormat="1">
      <c r="AA234" s="35"/>
    </row>
    <row r="235" spans="27:27" s="33" customFormat="1">
      <c r="AA235" s="35"/>
    </row>
    <row r="236" spans="27:27" s="33" customFormat="1">
      <c r="AA236" s="35"/>
    </row>
    <row r="237" spans="27:27" s="33" customFormat="1">
      <c r="AA237" s="35"/>
    </row>
    <row r="238" spans="27:27" s="33" customFormat="1">
      <c r="AA238" s="35"/>
    </row>
    <row r="239" spans="27:27" s="33" customFormat="1">
      <c r="AA239" s="35"/>
    </row>
    <row r="240" spans="27:27" s="33" customFormat="1">
      <c r="AA240" s="35"/>
    </row>
    <row r="241" spans="27:27" s="33" customFormat="1">
      <c r="AA241" s="35"/>
    </row>
    <row r="242" spans="27:27" s="33" customFormat="1">
      <c r="AA242" s="35"/>
    </row>
    <row r="243" spans="27:27" s="33" customFormat="1">
      <c r="AA243" s="35"/>
    </row>
    <row r="244" spans="27:27" s="33" customFormat="1">
      <c r="AA244" s="35"/>
    </row>
    <row r="245" spans="27:27" s="33" customFormat="1">
      <c r="AA245" s="35"/>
    </row>
    <row r="246" spans="27:27" s="33" customFormat="1">
      <c r="AA246" s="35"/>
    </row>
    <row r="247" spans="27:27" s="33" customFormat="1">
      <c r="AA247" s="35"/>
    </row>
    <row r="248" spans="27:27" s="33" customFormat="1">
      <c r="AA248" s="35"/>
    </row>
    <row r="249" spans="27:27" s="33" customFormat="1">
      <c r="AA249" s="35"/>
    </row>
    <row r="250" spans="27:27" s="33" customFormat="1">
      <c r="AA250" s="35"/>
    </row>
    <row r="251" spans="27:27" s="33" customFormat="1">
      <c r="AA251" s="35"/>
    </row>
    <row r="252" spans="27:27" s="33" customFormat="1">
      <c r="AA252" s="35"/>
    </row>
    <row r="253" spans="27:27" s="33" customFormat="1">
      <c r="AA253" s="35"/>
    </row>
    <row r="254" spans="27:27" s="33" customFormat="1">
      <c r="AA254" s="35"/>
    </row>
    <row r="255" spans="27:27" s="33" customFormat="1">
      <c r="AA255" s="35"/>
    </row>
    <row r="256" spans="27:27" s="33" customFormat="1">
      <c r="AA256" s="35"/>
    </row>
    <row r="257" spans="27:27" s="33" customFormat="1">
      <c r="AA257" s="35"/>
    </row>
    <row r="258" spans="27:27" s="33" customFormat="1">
      <c r="AA258" s="35"/>
    </row>
    <row r="259" spans="27:27" s="33" customFormat="1">
      <c r="AA259" s="35"/>
    </row>
    <row r="260" spans="27:27" s="33" customFormat="1">
      <c r="AA260" s="35"/>
    </row>
    <row r="261" spans="27:27" s="33" customFormat="1">
      <c r="AA261" s="35"/>
    </row>
    <row r="262" spans="27:27" s="33" customFormat="1">
      <c r="AA262" s="35"/>
    </row>
    <row r="263" spans="27:27" s="33" customFormat="1">
      <c r="AA263" s="35"/>
    </row>
    <row r="264" spans="27:27" s="33" customFormat="1">
      <c r="AA264" s="35"/>
    </row>
    <row r="265" spans="27:27" s="33" customFormat="1">
      <c r="AA265" s="35"/>
    </row>
    <row r="266" spans="27:27" s="33" customFormat="1">
      <c r="AA266" s="35"/>
    </row>
    <row r="267" spans="27:27" s="33" customFormat="1">
      <c r="AA267" s="35"/>
    </row>
    <row r="268" spans="27:27" s="33" customFormat="1">
      <c r="AA268" s="35"/>
    </row>
    <row r="269" spans="27:27" s="33" customFormat="1">
      <c r="AA269" s="35"/>
    </row>
    <row r="270" spans="27:27" s="33" customFormat="1">
      <c r="AA270" s="35"/>
    </row>
    <row r="271" spans="27:27" s="33" customFormat="1">
      <c r="AA271" s="35"/>
    </row>
    <row r="272" spans="27:27" s="33" customFormat="1">
      <c r="AA272" s="35"/>
    </row>
    <row r="273" spans="27:27" s="33" customFormat="1">
      <c r="AA273" s="35"/>
    </row>
    <row r="274" spans="27:27" s="33" customFormat="1">
      <c r="AA274" s="35"/>
    </row>
    <row r="275" spans="27:27" s="33" customFormat="1">
      <c r="AA275" s="35"/>
    </row>
    <row r="276" spans="27:27" s="33" customFormat="1">
      <c r="AA276" s="35"/>
    </row>
    <row r="277" spans="27:27" s="33" customFormat="1">
      <c r="AA277" s="35"/>
    </row>
    <row r="278" spans="27:27" s="33" customFormat="1">
      <c r="AA278" s="35"/>
    </row>
    <row r="279" spans="27:27" s="33" customFormat="1">
      <c r="AA279" s="35"/>
    </row>
    <row r="280" spans="27:27" s="33" customFormat="1">
      <c r="AA280" s="35"/>
    </row>
    <row r="281" spans="27:27" s="33" customFormat="1">
      <c r="AA281" s="35"/>
    </row>
    <row r="282" spans="27:27" s="33" customFormat="1">
      <c r="AA282" s="35"/>
    </row>
    <row r="283" spans="27:27" s="33" customFormat="1">
      <c r="AA283" s="35"/>
    </row>
    <row r="284" spans="27:27" s="33" customFormat="1">
      <c r="AA284" s="35"/>
    </row>
    <row r="285" spans="27:27" s="33" customFormat="1">
      <c r="AA285" s="35"/>
    </row>
    <row r="286" spans="27:27" s="33" customFormat="1">
      <c r="AA286" s="35"/>
    </row>
    <row r="287" spans="27:27" s="33" customFormat="1">
      <c r="AA287" s="35"/>
    </row>
    <row r="288" spans="27:27" s="33" customFormat="1">
      <c r="AA288" s="35"/>
    </row>
    <row r="289" spans="27:27" s="33" customFormat="1">
      <c r="AA289" s="35"/>
    </row>
    <row r="290" spans="27:27" s="33" customFormat="1">
      <c r="AA290" s="35"/>
    </row>
    <row r="291" spans="27:27" s="33" customFormat="1">
      <c r="AA291" s="35"/>
    </row>
    <row r="292" spans="27:27" s="33" customFormat="1">
      <c r="AA292" s="35"/>
    </row>
    <row r="293" spans="27:27" s="33" customFormat="1">
      <c r="AA293" s="35"/>
    </row>
    <row r="294" spans="27:27" s="33" customFormat="1">
      <c r="AA294" s="35"/>
    </row>
    <row r="295" spans="27:27" s="33" customFormat="1">
      <c r="AA295" s="35"/>
    </row>
    <row r="296" spans="27:27" s="33" customFormat="1">
      <c r="AA296" s="35"/>
    </row>
    <row r="297" spans="27:27" s="33" customFormat="1">
      <c r="AA297" s="35"/>
    </row>
    <row r="298" spans="27:27" s="33" customFormat="1">
      <c r="AA298" s="35"/>
    </row>
    <row r="299" spans="27:27" s="33" customFormat="1">
      <c r="AA299" s="35"/>
    </row>
    <row r="300" spans="27:27" s="33" customFormat="1">
      <c r="AA300" s="35"/>
    </row>
    <row r="301" spans="27:27" s="33" customFormat="1">
      <c r="AA301" s="35"/>
    </row>
    <row r="302" spans="27:27" s="33" customFormat="1">
      <c r="AA302" s="35"/>
    </row>
    <row r="303" spans="27:27" s="33" customFormat="1">
      <c r="AA303" s="35"/>
    </row>
    <row r="304" spans="27:27" s="33" customFormat="1">
      <c r="AA304" s="35"/>
    </row>
    <row r="305" spans="27:27" s="33" customFormat="1">
      <c r="AA305" s="35"/>
    </row>
    <row r="306" spans="27:27" s="33" customFormat="1">
      <c r="AA306" s="35"/>
    </row>
    <row r="307" spans="27:27" s="33" customFormat="1">
      <c r="AA307" s="35"/>
    </row>
    <row r="308" spans="27:27" s="33" customFormat="1">
      <c r="AA308" s="35"/>
    </row>
    <row r="309" spans="27:27" s="33" customFormat="1">
      <c r="AA309" s="35"/>
    </row>
    <row r="310" spans="27:27" s="33" customFormat="1">
      <c r="AA310" s="35"/>
    </row>
    <row r="311" spans="27:27" s="33" customFormat="1">
      <c r="AA311" s="35"/>
    </row>
    <row r="312" spans="27:27" s="33" customFormat="1">
      <c r="AA312" s="35"/>
    </row>
    <row r="313" spans="27:27" s="33" customFormat="1">
      <c r="AA313" s="35"/>
    </row>
    <row r="314" spans="27:27" s="33" customFormat="1">
      <c r="AA314" s="35"/>
    </row>
    <row r="315" spans="27:27" s="33" customFormat="1">
      <c r="AA315" s="35"/>
    </row>
    <row r="316" spans="27:27" s="33" customFormat="1">
      <c r="AA316" s="35"/>
    </row>
    <row r="317" spans="27:27" s="33" customFormat="1">
      <c r="AA317" s="35"/>
    </row>
    <row r="318" spans="27:27" s="33" customFormat="1">
      <c r="AA318" s="35"/>
    </row>
    <row r="319" spans="27:27" s="33" customFormat="1">
      <c r="AA319" s="35"/>
    </row>
    <row r="320" spans="27:27" s="33" customFormat="1">
      <c r="AA320" s="35"/>
    </row>
    <row r="321" spans="27:27" s="33" customFormat="1">
      <c r="AA321" s="35"/>
    </row>
    <row r="322" spans="27:27" s="33" customFormat="1">
      <c r="AA322" s="35"/>
    </row>
    <row r="323" spans="27:27" s="33" customFormat="1">
      <c r="AA323" s="35"/>
    </row>
    <row r="324" spans="27:27" s="33" customFormat="1">
      <c r="AA324" s="35"/>
    </row>
    <row r="325" spans="27:27" s="33" customFormat="1">
      <c r="AA325" s="35"/>
    </row>
    <row r="326" spans="27:27" s="33" customFormat="1">
      <c r="AA326" s="35"/>
    </row>
    <row r="327" spans="27:27" s="33" customFormat="1">
      <c r="AA327" s="35"/>
    </row>
    <row r="328" spans="27:27" s="33" customFormat="1">
      <c r="AA328" s="35"/>
    </row>
    <row r="329" spans="27:27" s="33" customFormat="1">
      <c r="AA329" s="35"/>
    </row>
    <row r="330" spans="27:27" s="33" customFormat="1">
      <c r="AA330" s="35"/>
    </row>
    <row r="331" spans="27:27" s="33" customFormat="1">
      <c r="AA331" s="35"/>
    </row>
    <row r="332" spans="27:27" s="33" customFormat="1">
      <c r="AA332" s="35"/>
    </row>
    <row r="333" spans="27:27" s="33" customFormat="1">
      <c r="AA333" s="35"/>
    </row>
    <row r="334" spans="27:27" s="33" customFormat="1">
      <c r="AA334" s="35"/>
    </row>
    <row r="335" spans="27:27" s="33" customFormat="1">
      <c r="AA335" s="35"/>
    </row>
    <row r="336" spans="27:27" s="33" customFormat="1">
      <c r="AA336" s="35"/>
    </row>
    <row r="337" spans="27:27" s="33" customFormat="1">
      <c r="AA337" s="35"/>
    </row>
    <row r="338" spans="27:27" s="33" customFormat="1">
      <c r="AA338" s="35"/>
    </row>
    <row r="339" spans="27:27" s="33" customFormat="1">
      <c r="AA339" s="35"/>
    </row>
    <row r="340" spans="27:27" s="33" customFormat="1">
      <c r="AA340" s="35"/>
    </row>
    <row r="341" spans="27:27" s="33" customFormat="1">
      <c r="AA341" s="35"/>
    </row>
    <row r="342" spans="27:27" s="33" customFormat="1">
      <c r="AA342" s="35"/>
    </row>
    <row r="343" spans="27:27" s="33" customFormat="1">
      <c r="AA343" s="35"/>
    </row>
    <row r="344" spans="27:27" s="33" customFormat="1">
      <c r="AA344" s="35"/>
    </row>
    <row r="345" spans="27:27" s="33" customFormat="1">
      <c r="AA345" s="35"/>
    </row>
    <row r="346" spans="27:27" s="33" customFormat="1">
      <c r="AA346" s="35"/>
    </row>
    <row r="347" spans="27:27" s="33" customFormat="1">
      <c r="AA347" s="35"/>
    </row>
    <row r="348" spans="27:27" s="33" customFormat="1">
      <c r="AA348" s="35"/>
    </row>
    <row r="349" spans="27:27" s="33" customFormat="1">
      <c r="AA349" s="35"/>
    </row>
    <row r="350" spans="27:27" s="33" customFormat="1">
      <c r="AA350" s="35"/>
    </row>
    <row r="351" spans="27:27" s="33" customFormat="1">
      <c r="AA351" s="35"/>
    </row>
    <row r="352" spans="27:27" s="33" customFormat="1">
      <c r="AA352" s="35"/>
    </row>
    <row r="353" spans="27:27" s="33" customFormat="1">
      <c r="AA353" s="35"/>
    </row>
    <row r="354" spans="27:27" s="33" customFormat="1">
      <c r="AA354" s="35"/>
    </row>
    <row r="355" spans="27:27" s="33" customFormat="1">
      <c r="AA355" s="35"/>
    </row>
    <row r="356" spans="27:27" s="33" customFormat="1">
      <c r="AA356" s="35"/>
    </row>
    <row r="357" spans="27:27" s="33" customFormat="1">
      <c r="AA357" s="35"/>
    </row>
    <row r="358" spans="27:27" s="33" customFormat="1">
      <c r="AA358" s="35"/>
    </row>
    <row r="359" spans="27:27" s="33" customFormat="1">
      <c r="AA359" s="35"/>
    </row>
    <row r="360" spans="27:27" s="33" customFormat="1">
      <c r="AA360" s="35"/>
    </row>
    <row r="361" spans="27:27" s="33" customFormat="1">
      <c r="AA361" s="35"/>
    </row>
    <row r="362" spans="27:27" s="33" customFormat="1">
      <c r="AA362" s="35"/>
    </row>
    <row r="363" spans="27:27" s="33" customFormat="1">
      <c r="AA363" s="35"/>
    </row>
    <row r="364" spans="27:27" s="33" customFormat="1">
      <c r="AA364" s="35"/>
    </row>
    <row r="365" spans="27:27" s="33" customFormat="1">
      <c r="AA365" s="35"/>
    </row>
    <row r="366" spans="27:27" s="33" customFormat="1">
      <c r="AA366" s="35"/>
    </row>
    <row r="367" spans="27:27" s="33" customFormat="1">
      <c r="AA367" s="35"/>
    </row>
    <row r="368" spans="27:27" s="33" customFormat="1">
      <c r="AA368" s="35"/>
    </row>
    <row r="369" spans="27:27" s="33" customFormat="1">
      <c r="AA369" s="35"/>
    </row>
    <row r="370" spans="27:27" s="33" customFormat="1">
      <c r="AA370" s="35"/>
    </row>
    <row r="371" spans="27:27" s="33" customFormat="1">
      <c r="AA371" s="35"/>
    </row>
    <row r="372" spans="27:27" s="33" customFormat="1">
      <c r="AA372" s="35"/>
    </row>
    <row r="373" spans="27:27" s="33" customFormat="1">
      <c r="AA373" s="35"/>
    </row>
    <row r="374" spans="27:27" s="33" customFormat="1">
      <c r="AA374" s="35"/>
    </row>
    <row r="375" spans="27:27" s="33" customFormat="1">
      <c r="AA375" s="35"/>
    </row>
    <row r="376" spans="27:27" s="33" customFormat="1">
      <c r="AA376" s="35"/>
    </row>
    <row r="377" spans="27:27" s="33" customFormat="1">
      <c r="AA377" s="35"/>
    </row>
    <row r="378" spans="27:27" s="33" customFormat="1">
      <c r="AA378" s="35"/>
    </row>
    <row r="379" spans="27:27" s="33" customFormat="1">
      <c r="AA379" s="35"/>
    </row>
    <row r="380" spans="27:27" s="33" customFormat="1">
      <c r="AA380" s="35"/>
    </row>
    <row r="381" spans="27:27" s="33" customFormat="1">
      <c r="AA381" s="35"/>
    </row>
    <row r="382" spans="27:27" s="33" customFormat="1">
      <c r="AA382" s="35"/>
    </row>
    <row r="383" spans="27:27" s="33" customFormat="1">
      <c r="AA383" s="35"/>
    </row>
    <row r="384" spans="27:27" s="33" customFormat="1">
      <c r="AA384" s="35"/>
    </row>
    <row r="385" spans="27:27" s="33" customFormat="1">
      <c r="AA385" s="35"/>
    </row>
    <row r="386" spans="27:27" s="33" customFormat="1">
      <c r="AA386" s="35"/>
    </row>
    <row r="387" spans="27:27" s="33" customFormat="1">
      <c r="AA387" s="35"/>
    </row>
    <row r="388" spans="27:27" s="33" customFormat="1">
      <c r="AA388" s="35"/>
    </row>
    <row r="389" spans="27:27" s="33" customFormat="1">
      <c r="AA389" s="35"/>
    </row>
    <row r="390" spans="27:27" s="33" customFormat="1">
      <c r="AA390" s="35"/>
    </row>
    <row r="391" spans="27:27" s="33" customFormat="1">
      <c r="AA391" s="35"/>
    </row>
    <row r="392" spans="27:27" s="33" customFormat="1">
      <c r="AA392" s="35"/>
    </row>
    <row r="393" spans="27:27" s="33" customFormat="1">
      <c r="AA393" s="35"/>
    </row>
    <row r="394" spans="27:27" s="33" customFormat="1">
      <c r="AA394" s="35"/>
    </row>
    <row r="395" spans="27:27" s="33" customFormat="1">
      <c r="AA395" s="35"/>
    </row>
    <row r="396" spans="27:27" s="33" customFormat="1">
      <c r="AA396" s="35"/>
    </row>
    <row r="397" spans="27:27" s="33" customFormat="1">
      <c r="AA397" s="35"/>
    </row>
    <row r="398" spans="27:27" s="33" customFormat="1">
      <c r="AA398" s="35"/>
    </row>
    <row r="399" spans="27:27" s="33" customFormat="1">
      <c r="AA399" s="35"/>
    </row>
    <row r="400" spans="27:27" s="33" customFormat="1">
      <c r="AA400" s="35"/>
    </row>
    <row r="401" spans="27:27" s="33" customFormat="1">
      <c r="AA401" s="35"/>
    </row>
    <row r="402" spans="27:27" s="33" customFormat="1">
      <c r="AA402" s="35"/>
    </row>
    <row r="403" spans="27:27" s="33" customFormat="1">
      <c r="AA403" s="35"/>
    </row>
    <row r="404" spans="27:27" s="33" customFormat="1">
      <c r="AA404" s="35"/>
    </row>
    <row r="405" spans="27:27" s="33" customFormat="1">
      <c r="AA405" s="35"/>
    </row>
    <row r="406" spans="27:27" s="33" customFormat="1">
      <c r="AA406" s="35"/>
    </row>
    <row r="407" spans="27:27" s="33" customFormat="1">
      <c r="AA407" s="35"/>
    </row>
    <row r="408" spans="27:27" s="33" customFormat="1">
      <c r="AA408" s="35"/>
    </row>
    <row r="409" spans="27:27" s="33" customFormat="1">
      <c r="AA409" s="35"/>
    </row>
    <row r="410" spans="27:27" s="33" customFormat="1">
      <c r="AA410" s="35"/>
    </row>
    <row r="411" spans="27:27" s="33" customFormat="1">
      <c r="AA411" s="35"/>
    </row>
    <row r="412" spans="27:27" s="33" customFormat="1">
      <c r="AA412" s="35"/>
    </row>
    <row r="413" spans="27:27" s="33" customFormat="1">
      <c r="AA413" s="35"/>
    </row>
    <row r="414" spans="27:27" s="33" customFormat="1">
      <c r="AA414" s="35"/>
    </row>
    <row r="415" spans="27:27" s="33" customFormat="1">
      <c r="AA415" s="35"/>
    </row>
    <row r="416" spans="27:27" s="33" customFormat="1">
      <c r="AA416" s="35"/>
    </row>
    <row r="417" spans="27:27" s="33" customFormat="1">
      <c r="AA417" s="35"/>
    </row>
    <row r="418" spans="27:27" s="33" customFormat="1">
      <c r="AA418" s="35"/>
    </row>
    <row r="419" spans="27:27" s="33" customFormat="1">
      <c r="AA419" s="35"/>
    </row>
    <row r="420" spans="27:27" s="33" customFormat="1">
      <c r="AA420" s="35"/>
    </row>
    <row r="421" spans="27:27" s="33" customFormat="1">
      <c r="AA421" s="35"/>
    </row>
    <row r="422" spans="27:27" s="33" customFormat="1">
      <c r="AA422" s="35"/>
    </row>
    <row r="423" spans="27:27" s="33" customFormat="1">
      <c r="AA423" s="35"/>
    </row>
    <row r="424" spans="27:27" s="33" customFormat="1">
      <c r="AA424" s="35"/>
    </row>
    <row r="425" spans="27:27" s="33" customFormat="1">
      <c r="AA425" s="35"/>
    </row>
    <row r="426" spans="27:27" s="33" customFormat="1">
      <c r="AA426" s="35"/>
    </row>
    <row r="427" spans="27:27" s="33" customFormat="1">
      <c r="AA427" s="35"/>
    </row>
    <row r="428" spans="27:27" s="33" customFormat="1">
      <c r="AA428" s="35"/>
    </row>
    <row r="429" spans="27:27" s="33" customFormat="1">
      <c r="AA429" s="35"/>
    </row>
    <row r="430" spans="27:27" s="33" customFormat="1">
      <c r="AA430" s="35"/>
    </row>
    <row r="431" spans="27:27" s="33" customFormat="1">
      <c r="AA431" s="35"/>
    </row>
    <row r="432" spans="27:27" s="33" customFormat="1">
      <c r="AA432" s="35"/>
    </row>
    <row r="433" spans="27:27" s="33" customFormat="1">
      <c r="AA433" s="35"/>
    </row>
    <row r="434" spans="27:27" s="33" customFormat="1">
      <c r="AA434" s="35"/>
    </row>
    <row r="435" spans="27:27" s="33" customFormat="1">
      <c r="AA435" s="35"/>
    </row>
    <row r="436" spans="27:27" s="33" customFormat="1">
      <c r="AA436" s="35"/>
    </row>
    <row r="437" spans="27:27" s="33" customFormat="1">
      <c r="AA437" s="35"/>
    </row>
    <row r="438" spans="27:27" s="33" customFormat="1">
      <c r="AA438" s="35"/>
    </row>
    <row r="439" spans="27:27" s="33" customFormat="1">
      <c r="AA439" s="35"/>
    </row>
    <row r="440" spans="27:27" s="33" customFormat="1">
      <c r="AA440" s="35"/>
    </row>
    <row r="441" spans="27:27" s="33" customFormat="1">
      <c r="AA441" s="35"/>
    </row>
    <row r="442" spans="27:27" s="33" customFormat="1">
      <c r="AA442" s="35"/>
    </row>
    <row r="443" spans="27:27" s="33" customFormat="1">
      <c r="AA443" s="35"/>
    </row>
    <row r="444" spans="27:27" s="33" customFormat="1">
      <c r="AA444" s="35"/>
    </row>
    <row r="445" spans="27:27" s="33" customFormat="1">
      <c r="AA445" s="35"/>
    </row>
    <row r="446" spans="27:27" s="33" customFormat="1">
      <c r="AA446" s="35"/>
    </row>
    <row r="447" spans="27:27" s="33" customFormat="1">
      <c r="AA447" s="35"/>
    </row>
    <row r="448" spans="27:27" s="33" customFormat="1">
      <c r="AA448" s="35"/>
    </row>
    <row r="449" spans="27:27" s="33" customFormat="1">
      <c r="AA449" s="35"/>
    </row>
    <row r="450" spans="27:27" s="33" customFormat="1">
      <c r="AA450" s="35"/>
    </row>
    <row r="451" spans="27:27" s="33" customFormat="1">
      <c r="AA451" s="35"/>
    </row>
    <row r="452" spans="27:27" s="33" customFormat="1">
      <c r="AA452" s="35"/>
    </row>
    <row r="453" spans="27:27" s="33" customFormat="1">
      <c r="AA453" s="35"/>
    </row>
    <row r="454" spans="27:27" s="33" customFormat="1">
      <c r="AA454" s="35"/>
    </row>
    <row r="455" spans="27:27" s="33" customFormat="1">
      <c r="AA455" s="35"/>
    </row>
    <row r="456" spans="27:27" s="33" customFormat="1">
      <c r="AA456" s="35"/>
    </row>
    <row r="457" spans="27:27" s="33" customFormat="1">
      <c r="AA457" s="35"/>
    </row>
    <row r="458" spans="27:27" s="33" customFormat="1">
      <c r="AA458" s="35"/>
    </row>
    <row r="459" spans="27:27" s="33" customFormat="1">
      <c r="AA459" s="35"/>
    </row>
    <row r="460" spans="27:27" s="33" customFormat="1">
      <c r="AA460" s="35"/>
    </row>
    <row r="461" spans="27:27" s="33" customFormat="1">
      <c r="AA461" s="35"/>
    </row>
    <row r="462" spans="27:27" s="33" customFormat="1">
      <c r="AA462" s="35"/>
    </row>
    <row r="463" spans="27:27" s="33" customFormat="1">
      <c r="AA463" s="35"/>
    </row>
    <row r="464" spans="27:27" s="33" customFormat="1">
      <c r="AA464" s="35"/>
    </row>
    <row r="465" spans="27:27" s="33" customFormat="1">
      <c r="AA465" s="35"/>
    </row>
    <row r="466" spans="27:27" s="33" customFormat="1">
      <c r="AA466" s="35"/>
    </row>
    <row r="467" spans="27:27" s="33" customFormat="1">
      <c r="AA467" s="35"/>
    </row>
    <row r="468" spans="27:27" s="33" customFormat="1">
      <c r="AA468" s="35"/>
    </row>
    <row r="469" spans="27:27" s="33" customFormat="1">
      <c r="AA469" s="35"/>
    </row>
    <row r="470" spans="27:27" s="33" customFormat="1">
      <c r="AA470" s="35"/>
    </row>
    <row r="471" spans="27:27" s="33" customFormat="1">
      <c r="AA471" s="35"/>
    </row>
    <row r="472" spans="27:27" s="33" customFormat="1">
      <c r="AA472" s="35"/>
    </row>
    <row r="473" spans="27:27" s="33" customFormat="1">
      <c r="AA473" s="35"/>
    </row>
    <row r="474" spans="27:27" s="33" customFormat="1">
      <c r="AA474" s="35"/>
    </row>
    <row r="475" spans="27:27" s="33" customFormat="1">
      <c r="AA475" s="35"/>
    </row>
    <row r="476" spans="27:27" s="33" customFormat="1">
      <c r="AA476" s="35"/>
    </row>
    <row r="477" spans="27:27" s="33" customFormat="1">
      <c r="AA477" s="35"/>
    </row>
    <row r="478" spans="27:27" s="33" customFormat="1">
      <c r="AA478" s="35"/>
    </row>
    <row r="479" spans="27:27" s="33" customFormat="1">
      <c r="AA479" s="35"/>
    </row>
    <row r="480" spans="27:27" s="33" customFormat="1">
      <c r="AA480" s="35"/>
    </row>
    <row r="481" spans="27:27" s="33" customFormat="1">
      <c r="AA481" s="35"/>
    </row>
    <row r="482" spans="27:27" s="33" customFormat="1">
      <c r="AA482" s="35"/>
    </row>
    <row r="483" spans="27:27" s="33" customFormat="1">
      <c r="AA483" s="35"/>
    </row>
    <row r="484" spans="27:27" s="33" customFormat="1">
      <c r="AA484" s="35"/>
    </row>
    <row r="485" spans="27:27" s="33" customFormat="1">
      <c r="AA485" s="35"/>
    </row>
    <row r="486" spans="27:27" s="33" customFormat="1">
      <c r="AA486" s="35"/>
    </row>
    <row r="487" spans="27:27" s="33" customFormat="1">
      <c r="AA487" s="35"/>
    </row>
    <row r="488" spans="27:27" s="33" customFormat="1">
      <c r="AA488" s="35"/>
    </row>
    <row r="489" spans="27:27" s="33" customFormat="1">
      <c r="AA489" s="35"/>
    </row>
    <row r="490" spans="27:27" s="33" customFormat="1">
      <c r="AA490" s="35"/>
    </row>
    <row r="491" spans="27:27" s="33" customFormat="1">
      <c r="AA491" s="35"/>
    </row>
    <row r="492" spans="27:27" s="33" customFormat="1">
      <c r="AA492" s="35"/>
    </row>
    <row r="493" spans="27:27" s="33" customFormat="1">
      <c r="AA493" s="35"/>
    </row>
    <row r="494" spans="27:27" s="33" customFormat="1">
      <c r="AA494" s="35"/>
    </row>
    <row r="495" spans="27:27" s="33" customFormat="1">
      <c r="AA495" s="35"/>
    </row>
    <row r="496" spans="27:27" s="33" customFormat="1">
      <c r="AA496" s="35"/>
    </row>
    <row r="497" spans="27:27" s="33" customFormat="1">
      <c r="AA497" s="35"/>
    </row>
    <row r="498" spans="27:27" s="33" customFormat="1">
      <c r="AA498" s="35"/>
    </row>
    <row r="499" spans="27:27" s="33" customFormat="1">
      <c r="AA499" s="35"/>
    </row>
    <row r="500" spans="27:27" s="33" customFormat="1">
      <c r="AA500" s="35"/>
    </row>
    <row r="501" spans="27:27" s="33" customFormat="1">
      <c r="AA501" s="35"/>
    </row>
    <row r="502" spans="27:27" s="33" customFormat="1">
      <c r="AA502" s="35"/>
    </row>
    <row r="503" spans="27:27" s="33" customFormat="1">
      <c r="AA503" s="35"/>
    </row>
    <row r="504" spans="27:27" s="33" customFormat="1">
      <c r="AA504" s="35"/>
    </row>
    <row r="505" spans="27:27" s="33" customFormat="1">
      <c r="AA505" s="35"/>
    </row>
    <row r="506" spans="27:27" s="33" customFormat="1">
      <c r="AA506" s="35"/>
    </row>
    <row r="507" spans="27:27" s="33" customFormat="1">
      <c r="AA507" s="35"/>
    </row>
    <row r="508" spans="27:27" s="33" customFormat="1">
      <c r="AA508" s="35"/>
    </row>
    <row r="509" spans="27:27" s="33" customFormat="1">
      <c r="AA509" s="35"/>
    </row>
    <row r="510" spans="27:27" s="33" customFormat="1">
      <c r="AA510" s="35"/>
    </row>
    <row r="511" spans="27:27" s="33" customFormat="1">
      <c r="AA511" s="35"/>
    </row>
    <row r="512" spans="27:27" s="33" customFormat="1">
      <c r="AA512" s="35"/>
    </row>
    <row r="513" spans="27:27" s="33" customFormat="1">
      <c r="AA513" s="35"/>
    </row>
    <row r="514" spans="27:27" s="33" customFormat="1">
      <c r="AA514" s="35"/>
    </row>
    <row r="515" spans="27:27" s="33" customFormat="1">
      <c r="AA515" s="35"/>
    </row>
    <row r="516" spans="27:27" s="33" customFormat="1">
      <c r="AA516" s="35"/>
    </row>
    <row r="517" spans="27:27" s="33" customFormat="1">
      <c r="AA517" s="35"/>
    </row>
    <row r="518" spans="27:27" s="33" customFormat="1">
      <c r="AA518" s="35"/>
    </row>
    <row r="519" spans="27:27" s="33" customFormat="1">
      <c r="AA519" s="35"/>
    </row>
    <row r="520" spans="27:27" s="33" customFormat="1">
      <c r="AA520" s="35"/>
    </row>
    <row r="521" spans="27:27" s="33" customFormat="1">
      <c r="AA521" s="35"/>
    </row>
    <row r="522" spans="27:27" s="33" customFormat="1">
      <c r="AA522" s="35"/>
    </row>
    <row r="523" spans="27:27" s="33" customFormat="1">
      <c r="AA523" s="35"/>
    </row>
    <row r="524" spans="27:27" s="33" customFormat="1">
      <c r="AA524" s="35"/>
    </row>
    <row r="525" spans="27:27" s="33" customFormat="1">
      <c r="AA525" s="35"/>
    </row>
    <row r="526" spans="27:27" s="33" customFormat="1">
      <c r="AA526" s="35"/>
    </row>
    <row r="527" spans="27:27" s="33" customFormat="1">
      <c r="AA527" s="35"/>
    </row>
    <row r="528" spans="27:27" s="33" customFormat="1">
      <c r="AA528" s="35"/>
    </row>
    <row r="529" spans="27:27" s="33" customFormat="1">
      <c r="AA529" s="35"/>
    </row>
    <row r="530" spans="27:27" s="33" customFormat="1">
      <c r="AA530" s="35"/>
    </row>
    <row r="531" spans="27:27" s="33" customFormat="1">
      <c r="AA531" s="35"/>
    </row>
    <row r="532" spans="27:27" s="33" customFormat="1">
      <c r="AA532" s="35"/>
    </row>
    <row r="533" spans="27:27" s="33" customFormat="1">
      <c r="AA533" s="35"/>
    </row>
    <row r="534" spans="27:27" s="33" customFormat="1">
      <c r="AA534" s="35"/>
    </row>
  </sheetData>
  <mergeCells count="47">
    <mergeCell ref="A4:AA4"/>
    <mergeCell ref="T1:AA1"/>
    <mergeCell ref="U10:V10"/>
    <mergeCell ref="W10:W12"/>
    <mergeCell ref="X10:Y10"/>
    <mergeCell ref="M11:M12"/>
    <mergeCell ref="N11:N12"/>
    <mergeCell ref="U11:U12"/>
    <mergeCell ref="V11:V12"/>
    <mergeCell ref="X11:X12"/>
    <mergeCell ref="Y11:Y12"/>
    <mergeCell ref="Q10:Q12"/>
    <mergeCell ref="S8:S12"/>
    <mergeCell ref="T8:Y8"/>
    <mergeCell ref="T9:V9"/>
    <mergeCell ref="W9:Y9"/>
    <mergeCell ref="H6:N6"/>
    <mergeCell ref="S6:Y7"/>
    <mergeCell ref="Z6:Z12"/>
    <mergeCell ref="J10:J12"/>
    <mergeCell ref="K10:K12"/>
    <mergeCell ref="L10:L12"/>
    <mergeCell ref="M10:N10"/>
    <mergeCell ref="P10:P12"/>
    <mergeCell ref="O8:O12"/>
    <mergeCell ref="P8:R8"/>
    <mergeCell ref="J9:K9"/>
    <mergeCell ref="L9:N9"/>
    <mergeCell ref="P9:Q9"/>
    <mergeCell ref="R9:R12"/>
    <mergeCell ref="T10:T12"/>
    <mergeCell ref="A2:AA2"/>
    <mergeCell ref="A3:AA3"/>
    <mergeCell ref="U5:AA5"/>
    <mergeCell ref="A6:A12"/>
    <mergeCell ref="B6:B12"/>
    <mergeCell ref="C6:C12"/>
    <mergeCell ref="D6:D12"/>
    <mergeCell ref="E6:E12"/>
    <mergeCell ref="F6:F12"/>
    <mergeCell ref="AA6:AA12"/>
    <mergeCell ref="H7:H12"/>
    <mergeCell ref="I7:N7"/>
    <mergeCell ref="I8:I12"/>
    <mergeCell ref="J8:N8"/>
    <mergeCell ref="G6:G12"/>
    <mergeCell ref="O6:R7"/>
  </mergeCells>
  <printOptions horizontalCentered="1"/>
  <pageMargins left="0.196850393700787" right="0.196850393700787" top="0.47244094488188998" bottom="0.31496062992126" header="0.31496062992126" footer="0.31496062992126"/>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workbookViewId="0">
      <selection activeCell="B16" sqref="B16"/>
    </sheetView>
  </sheetViews>
  <sheetFormatPr defaultRowHeight="15"/>
  <cols>
    <col min="1" max="1" width="9.28515625" style="49" bestFit="1" customWidth="1"/>
    <col min="2" max="2" width="65.42578125" style="40" customWidth="1"/>
    <col min="3" max="5" width="15.42578125" style="40" customWidth="1"/>
    <col min="6" max="16384" width="9.140625" style="40"/>
  </cols>
  <sheetData>
    <row r="1" spans="1:5" s="37" customFormat="1" ht="24" customHeight="1">
      <c r="A1" s="60" t="s">
        <v>23</v>
      </c>
      <c r="B1" s="60"/>
      <c r="C1" s="60"/>
      <c r="D1" s="60"/>
      <c r="E1" s="60"/>
    </row>
    <row r="2" spans="1:5" s="37" customFormat="1" ht="24" customHeight="1">
      <c r="A2" s="60" t="s">
        <v>132</v>
      </c>
      <c r="B2" s="60"/>
      <c r="C2" s="60"/>
      <c r="D2" s="60"/>
      <c r="E2" s="60"/>
    </row>
    <row r="3" spans="1:5" ht="28.5" customHeight="1">
      <c r="A3" s="38"/>
      <c r="B3" s="39"/>
      <c r="C3" s="61" t="s">
        <v>133</v>
      </c>
      <c r="D3" s="61"/>
      <c r="E3" s="61"/>
    </row>
    <row r="4" spans="1:5" s="42" customFormat="1" ht="37.5" customHeight="1">
      <c r="A4" s="41" t="s">
        <v>0</v>
      </c>
      <c r="B4" s="41" t="s">
        <v>134</v>
      </c>
      <c r="C4" s="41" t="s">
        <v>4</v>
      </c>
      <c r="D4" s="41" t="s">
        <v>49</v>
      </c>
      <c r="E4" s="41" t="s">
        <v>48</v>
      </c>
    </row>
    <row r="5" spans="1:5" s="42" customFormat="1" ht="27.95" customHeight="1">
      <c r="A5" s="41"/>
      <c r="B5" s="43" t="s">
        <v>135</v>
      </c>
      <c r="C5" s="41">
        <f>C6+C51+C58</f>
        <v>1554069.9322033897</v>
      </c>
      <c r="D5" s="41">
        <f t="shared" ref="D5:E5" si="0">D6+D51+D58</f>
        <v>1489317.9322033897</v>
      </c>
      <c r="E5" s="41">
        <f t="shared" si="0"/>
        <v>64752</v>
      </c>
    </row>
    <row r="6" spans="1:5" s="42" customFormat="1" ht="27.95" customHeight="1">
      <c r="A6" s="41" t="s">
        <v>6</v>
      </c>
      <c r="B6" s="43" t="s">
        <v>136</v>
      </c>
      <c r="C6" s="41">
        <f>C7+C11+C15+C19+C23+C27+C31+C35+C39+C43+C47</f>
        <v>1246599.9322033897</v>
      </c>
      <c r="D6" s="41">
        <f t="shared" ref="D6:E6" si="1">D7+D11+D15+D19+D23+D27+D31+D35+D39+D43+D47</f>
        <v>1193453.9322033897</v>
      </c>
      <c r="E6" s="41">
        <f t="shared" si="1"/>
        <v>53146</v>
      </c>
    </row>
    <row r="7" spans="1:5" ht="27.95" customHeight="1">
      <c r="A7" s="41">
        <v>1</v>
      </c>
      <c r="B7" s="44" t="s">
        <v>137</v>
      </c>
      <c r="C7" s="45">
        <f>C8+C9+C10</f>
        <v>129886</v>
      </c>
      <c r="D7" s="45">
        <f t="shared" ref="D7:E7" si="2">D8+D9+D10</f>
        <v>124552</v>
      </c>
      <c r="E7" s="45">
        <f t="shared" si="2"/>
        <v>5334</v>
      </c>
    </row>
    <row r="8" spans="1:5" ht="27.95" customHeight="1">
      <c r="A8" s="41"/>
      <c r="B8" s="44" t="s">
        <v>138</v>
      </c>
      <c r="C8" s="45">
        <f>D8+E8</f>
        <v>82982</v>
      </c>
      <c r="D8" s="45">
        <v>79030</v>
      </c>
      <c r="E8" s="45">
        <v>3952</v>
      </c>
    </row>
    <row r="9" spans="1:5" ht="27.95" customHeight="1">
      <c r="A9" s="41"/>
      <c r="B9" s="44" t="s">
        <v>139</v>
      </c>
      <c r="C9" s="45">
        <f t="shared" ref="C9:C50" si="3">D9+E9</f>
        <v>46116</v>
      </c>
      <c r="D9" s="45">
        <v>44772</v>
      </c>
      <c r="E9" s="45">
        <v>1344</v>
      </c>
    </row>
    <row r="10" spans="1:5" ht="27.95" customHeight="1">
      <c r="A10" s="41"/>
      <c r="B10" s="44" t="s">
        <v>140</v>
      </c>
      <c r="C10" s="45">
        <f t="shared" si="3"/>
        <v>788</v>
      </c>
      <c r="D10" s="45">
        <v>750</v>
      </c>
      <c r="E10" s="45">
        <v>38</v>
      </c>
    </row>
    <row r="11" spans="1:5" ht="27.95" customHeight="1">
      <c r="A11" s="41">
        <v>2</v>
      </c>
      <c r="B11" s="44" t="s">
        <v>141</v>
      </c>
      <c r="C11" s="45">
        <f>C12+C13+C14</f>
        <v>134510</v>
      </c>
      <c r="D11" s="45">
        <f t="shared" ref="D11:E11" si="4">D12+D13+D14</f>
        <v>129050</v>
      </c>
      <c r="E11" s="45">
        <f t="shared" si="4"/>
        <v>5460</v>
      </c>
    </row>
    <row r="12" spans="1:5" ht="27.95" customHeight="1">
      <c r="A12" s="41"/>
      <c r="B12" s="44" t="s">
        <v>138</v>
      </c>
      <c r="C12" s="45">
        <f t="shared" si="3"/>
        <v>82462</v>
      </c>
      <c r="D12" s="45">
        <v>78534</v>
      </c>
      <c r="E12" s="45">
        <v>3928</v>
      </c>
    </row>
    <row r="13" spans="1:5" ht="27.95" customHeight="1">
      <c r="A13" s="41"/>
      <c r="B13" s="44" t="s">
        <v>139</v>
      </c>
      <c r="C13" s="45">
        <f t="shared" si="3"/>
        <v>51260</v>
      </c>
      <c r="D13" s="45">
        <v>49766</v>
      </c>
      <c r="E13" s="45">
        <v>1494</v>
      </c>
    </row>
    <row r="14" spans="1:5" ht="27.95" customHeight="1">
      <c r="A14" s="41"/>
      <c r="B14" s="44" t="s">
        <v>140</v>
      </c>
      <c r="C14" s="45">
        <f t="shared" si="3"/>
        <v>788</v>
      </c>
      <c r="D14" s="45">
        <v>750</v>
      </c>
      <c r="E14" s="45">
        <v>38</v>
      </c>
    </row>
    <row r="15" spans="1:5" ht="27.95" customHeight="1">
      <c r="A15" s="41">
        <v>3</v>
      </c>
      <c r="B15" s="44" t="s">
        <v>142</v>
      </c>
      <c r="C15" s="45">
        <f>C16+C17+C18</f>
        <v>125601</v>
      </c>
      <c r="D15" s="45">
        <f t="shared" ref="D15:E15" si="5">D16+D17+D18</f>
        <v>120481</v>
      </c>
      <c r="E15" s="45">
        <f t="shared" si="5"/>
        <v>5120</v>
      </c>
    </row>
    <row r="16" spans="1:5" ht="27.95" customHeight="1">
      <c r="A16" s="41"/>
      <c r="B16" s="44" t="s">
        <v>138</v>
      </c>
      <c r="C16" s="45">
        <f t="shared" si="3"/>
        <v>75901</v>
      </c>
      <c r="D16" s="45">
        <v>72287</v>
      </c>
      <c r="E16" s="45">
        <v>3614</v>
      </c>
    </row>
    <row r="17" spans="1:8" ht="27.95" customHeight="1">
      <c r="A17" s="41"/>
      <c r="B17" s="44" t="s">
        <v>139</v>
      </c>
      <c r="C17" s="45">
        <f t="shared" si="3"/>
        <v>46552</v>
      </c>
      <c r="D17" s="45">
        <v>45196</v>
      </c>
      <c r="E17" s="45">
        <v>1356</v>
      </c>
    </row>
    <row r="18" spans="1:8" ht="27.95" customHeight="1">
      <c r="A18" s="41"/>
      <c r="B18" s="44" t="s">
        <v>140</v>
      </c>
      <c r="C18" s="45">
        <f t="shared" si="3"/>
        <v>3148</v>
      </c>
      <c r="D18" s="45">
        <v>2998</v>
      </c>
      <c r="E18" s="45">
        <v>150</v>
      </c>
    </row>
    <row r="19" spans="1:8" ht="27.95" customHeight="1">
      <c r="A19" s="41">
        <v>4</v>
      </c>
      <c r="B19" s="44" t="s">
        <v>143</v>
      </c>
      <c r="C19" s="45">
        <f>C20+C21+C22</f>
        <v>104527</v>
      </c>
      <c r="D19" s="45">
        <f t="shared" ref="D19:E19" si="6">D20+D21+D22</f>
        <v>100399</v>
      </c>
      <c r="E19" s="45">
        <f t="shared" si="6"/>
        <v>4128</v>
      </c>
    </row>
    <row r="20" spans="1:8" ht="27.95" customHeight="1">
      <c r="A20" s="41"/>
      <c r="B20" s="44" t="s">
        <v>138</v>
      </c>
      <c r="C20" s="45">
        <f t="shared" si="3"/>
        <v>56223</v>
      </c>
      <c r="D20" s="45">
        <v>53545</v>
      </c>
      <c r="E20" s="45">
        <v>2678</v>
      </c>
    </row>
    <row r="21" spans="1:8" ht="27.95" customHeight="1">
      <c r="A21" s="41"/>
      <c r="B21" s="44" t="s">
        <v>139</v>
      </c>
      <c r="C21" s="45">
        <f t="shared" si="3"/>
        <v>45943</v>
      </c>
      <c r="D21" s="45">
        <v>44605</v>
      </c>
      <c r="E21" s="45">
        <v>1338</v>
      </c>
      <c r="G21" s="46"/>
      <c r="H21" s="46"/>
    </row>
    <row r="22" spans="1:8" ht="27.95" customHeight="1">
      <c r="A22" s="41"/>
      <c r="B22" s="44" t="s">
        <v>140</v>
      </c>
      <c r="C22" s="45">
        <f t="shared" si="3"/>
        <v>2361</v>
      </c>
      <c r="D22" s="45">
        <v>2249</v>
      </c>
      <c r="E22" s="45">
        <v>112</v>
      </c>
    </row>
    <row r="23" spans="1:8" ht="27.95" customHeight="1">
      <c r="A23" s="41">
        <v>5</v>
      </c>
      <c r="B23" s="44" t="s">
        <v>144</v>
      </c>
      <c r="C23" s="45">
        <f>C24+C25+C26</f>
        <v>127463</v>
      </c>
      <c r="D23" s="45">
        <f t="shared" ref="D23:E23" si="7">D24+D25+D26</f>
        <v>122339</v>
      </c>
      <c r="E23" s="45">
        <f t="shared" si="7"/>
        <v>5124</v>
      </c>
    </row>
    <row r="24" spans="1:8" ht="27.95" customHeight="1">
      <c r="A24" s="41"/>
      <c r="B24" s="44" t="s">
        <v>138</v>
      </c>
      <c r="C24" s="45">
        <f t="shared" si="3"/>
        <v>73945</v>
      </c>
      <c r="D24" s="45">
        <v>70423</v>
      </c>
      <c r="E24" s="45">
        <v>3522</v>
      </c>
      <c r="G24" s="46"/>
    </row>
    <row r="25" spans="1:8" ht="27.95" customHeight="1">
      <c r="A25" s="41"/>
      <c r="B25" s="44" t="s">
        <v>139</v>
      </c>
      <c r="C25" s="45">
        <f t="shared" si="3"/>
        <v>51157</v>
      </c>
      <c r="D25" s="45">
        <v>49667</v>
      </c>
      <c r="E25" s="45">
        <v>1490</v>
      </c>
      <c r="G25" s="46"/>
      <c r="H25" s="46"/>
    </row>
    <row r="26" spans="1:8" ht="27.95" customHeight="1">
      <c r="A26" s="41"/>
      <c r="B26" s="44" t="s">
        <v>140</v>
      </c>
      <c r="C26" s="45">
        <f t="shared" si="3"/>
        <v>2361</v>
      </c>
      <c r="D26" s="45">
        <v>2249</v>
      </c>
      <c r="E26" s="45">
        <v>112</v>
      </c>
    </row>
    <row r="27" spans="1:8" ht="27.95" customHeight="1">
      <c r="A27" s="41">
        <v>6</v>
      </c>
      <c r="B27" s="44" t="s">
        <v>86</v>
      </c>
      <c r="C27" s="45">
        <f>C28+C29+C30</f>
        <v>166617</v>
      </c>
      <c r="D27" s="45">
        <f t="shared" ref="D27:E27" si="8">D28+D29+D30</f>
        <v>159543</v>
      </c>
      <c r="E27" s="45">
        <f t="shared" si="8"/>
        <v>7074</v>
      </c>
    </row>
    <row r="28" spans="1:8" ht="27.95" customHeight="1">
      <c r="A28" s="41"/>
      <c r="B28" s="44" t="s">
        <v>138</v>
      </c>
      <c r="C28" s="45">
        <f t="shared" si="3"/>
        <v>117901</v>
      </c>
      <c r="D28" s="45">
        <v>112289</v>
      </c>
      <c r="E28" s="45">
        <v>5612</v>
      </c>
    </row>
    <row r="29" spans="1:8" ht="27.95" customHeight="1">
      <c r="A29" s="41"/>
      <c r="B29" s="44" t="s">
        <v>139</v>
      </c>
      <c r="C29" s="45">
        <f t="shared" si="3"/>
        <v>46355</v>
      </c>
      <c r="D29" s="45">
        <v>45005</v>
      </c>
      <c r="E29" s="45">
        <v>1350</v>
      </c>
    </row>
    <row r="30" spans="1:8" ht="27.95" customHeight="1">
      <c r="A30" s="41"/>
      <c r="B30" s="44" t="s">
        <v>140</v>
      </c>
      <c r="C30" s="45">
        <f t="shared" si="3"/>
        <v>2361</v>
      </c>
      <c r="D30" s="45">
        <v>2249</v>
      </c>
      <c r="E30" s="45">
        <v>112</v>
      </c>
    </row>
    <row r="31" spans="1:8" ht="27.95" customHeight="1">
      <c r="A31" s="41">
        <v>7</v>
      </c>
      <c r="B31" s="44" t="s">
        <v>145</v>
      </c>
      <c r="C31" s="45">
        <f>C32+C33+C34</f>
        <v>141377</v>
      </c>
      <c r="D31" s="45">
        <f t="shared" ref="D31:E31" si="9">D32+D33+D34</f>
        <v>135535</v>
      </c>
      <c r="E31" s="45">
        <f t="shared" si="9"/>
        <v>5842</v>
      </c>
    </row>
    <row r="32" spans="1:8" ht="27.95" customHeight="1">
      <c r="A32" s="41"/>
      <c r="B32" s="44" t="s">
        <v>138</v>
      </c>
      <c r="C32" s="45">
        <f t="shared" si="3"/>
        <v>90976</v>
      </c>
      <c r="D32" s="45">
        <v>86644</v>
      </c>
      <c r="E32" s="45">
        <v>4332</v>
      </c>
    </row>
    <row r="33" spans="1:5" ht="27.95" customHeight="1">
      <c r="A33" s="41"/>
      <c r="B33" s="44" t="s">
        <v>139</v>
      </c>
      <c r="C33" s="45">
        <f t="shared" si="3"/>
        <v>48040</v>
      </c>
      <c r="D33" s="45">
        <v>46642</v>
      </c>
      <c r="E33" s="45">
        <v>1398</v>
      </c>
    </row>
    <row r="34" spans="1:5" ht="27.95" customHeight="1">
      <c r="A34" s="41"/>
      <c r="B34" s="44" t="s">
        <v>140</v>
      </c>
      <c r="C34" s="45">
        <f t="shared" si="3"/>
        <v>2361</v>
      </c>
      <c r="D34" s="45">
        <v>2249</v>
      </c>
      <c r="E34" s="45">
        <v>112</v>
      </c>
    </row>
    <row r="35" spans="1:5" ht="27.95" customHeight="1">
      <c r="A35" s="41">
        <v>8</v>
      </c>
      <c r="B35" s="44" t="s">
        <v>14</v>
      </c>
      <c r="C35" s="45">
        <f>C36+C37+C38</f>
        <v>119447.93220338982</v>
      </c>
      <c r="D35" s="45">
        <f t="shared" ref="D35:E35" si="10">D36+D37+D38</f>
        <v>113765.93220338982</v>
      </c>
      <c r="E35" s="45">
        <f t="shared" si="10"/>
        <v>5682</v>
      </c>
    </row>
    <row r="36" spans="1:5" ht="27.95" customHeight="1">
      <c r="A36" s="41"/>
      <c r="B36" s="44" t="s">
        <v>138</v>
      </c>
      <c r="C36" s="45">
        <f t="shared" si="3"/>
        <v>111992.93220338982</v>
      </c>
      <c r="D36" s="45">
        <v>106658.93220338982</v>
      </c>
      <c r="E36" s="45">
        <v>5334</v>
      </c>
    </row>
    <row r="37" spans="1:5" ht="27.95" customHeight="1">
      <c r="A37" s="41"/>
      <c r="B37" s="44" t="s">
        <v>139</v>
      </c>
      <c r="C37" s="45">
        <f t="shared" si="3"/>
        <v>371</v>
      </c>
      <c r="D37" s="45">
        <v>361</v>
      </c>
      <c r="E37" s="45">
        <v>10</v>
      </c>
    </row>
    <row r="38" spans="1:5" ht="27.95" customHeight="1">
      <c r="A38" s="41"/>
      <c r="B38" s="44" t="s">
        <v>140</v>
      </c>
      <c r="C38" s="45">
        <f t="shared" si="3"/>
        <v>7084</v>
      </c>
      <c r="D38" s="45">
        <v>6746</v>
      </c>
      <c r="E38" s="45">
        <v>338</v>
      </c>
    </row>
    <row r="39" spans="1:5" ht="27.95" customHeight="1">
      <c r="A39" s="41">
        <v>9</v>
      </c>
      <c r="B39" s="44" t="s">
        <v>146</v>
      </c>
      <c r="C39" s="45">
        <f>C40+C41+C42</f>
        <v>103492</v>
      </c>
      <c r="D39" s="45">
        <f t="shared" ref="D39:E39" si="11">D40+D41+D42</f>
        <v>98568</v>
      </c>
      <c r="E39" s="45">
        <f t="shared" si="11"/>
        <v>4924</v>
      </c>
    </row>
    <row r="40" spans="1:5" ht="27.95" customHeight="1">
      <c r="A40" s="41"/>
      <c r="B40" s="44" t="s">
        <v>138</v>
      </c>
      <c r="C40" s="45">
        <f t="shared" si="3"/>
        <v>59177</v>
      </c>
      <c r="D40" s="45">
        <v>56361</v>
      </c>
      <c r="E40" s="45">
        <v>2816</v>
      </c>
    </row>
    <row r="41" spans="1:5" ht="27.95" customHeight="1">
      <c r="A41" s="41"/>
      <c r="B41" s="44" t="s">
        <v>139</v>
      </c>
      <c r="C41" s="45">
        <f t="shared" si="3"/>
        <v>240</v>
      </c>
      <c r="D41" s="45">
        <v>232</v>
      </c>
      <c r="E41" s="45">
        <v>8</v>
      </c>
    </row>
    <row r="42" spans="1:5" ht="27.95" customHeight="1">
      <c r="A42" s="41"/>
      <c r="B42" s="44" t="s">
        <v>140</v>
      </c>
      <c r="C42" s="45">
        <f t="shared" si="3"/>
        <v>44075</v>
      </c>
      <c r="D42" s="45">
        <v>41975</v>
      </c>
      <c r="E42" s="45">
        <v>2100</v>
      </c>
    </row>
    <row r="43" spans="1:5" ht="27.95" customHeight="1">
      <c r="A43" s="41">
        <v>10</v>
      </c>
      <c r="B43" s="44" t="s">
        <v>147</v>
      </c>
      <c r="C43" s="45">
        <f>C44+C45+C46</f>
        <v>89934</v>
      </c>
      <c r="D43" s="45">
        <f t="shared" ref="D43:E43" si="12">D44+D45+D46</f>
        <v>85654</v>
      </c>
      <c r="E43" s="45">
        <f t="shared" si="12"/>
        <v>4280</v>
      </c>
    </row>
    <row r="44" spans="1:5" ht="27.95" customHeight="1">
      <c r="A44" s="41"/>
      <c r="B44" s="44" t="s">
        <v>138</v>
      </c>
      <c r="C44" s="45">
        <f t="shared" si="3"/>
        <v>66961</v>
      </c>
      <c r="D44" s="45">
        <v>63771</v>
      </c>
      <c r="E44" s="45">
        <v>3190</v>
      </c>
    </row>
    <row r="45" spans="1:5" ht="27.95" customHeight="1">
      <c r="A45" s="41"/>
      <c r="B45" s="44" t="s">
        <v>139</v>
      </c>
      <c r="C45" s="45">
        <f t="shared" si="3"/>
        <v>151</v>
      </c>
      <c r="D45" s="45">
        <v>147</v>
      </c>
      <c r="E45" s="45">
        <v>4</v>
      </c>
    </row>
    <row r="46" spans="1:5" ht="27.95" customHeight="1">
      <c r="A46" s="41"/>
      <c r="B46" s="44" t="s">
        <v>140</v>
      </c>
      <c r="C46" s="45">
        <f t="shared" si="3"/>
        <v>22822</v>
      </c>
      <c r="D46" s="45">
        <v>21736</v>
      </c>
      <c r="E46" s="45">
        <v>1086</v>
      </c>
    </row>
    <row r="47" spans="1:5" ht="27.95" customHeight="1">
      <c r="A47" s="41">
        <v>11</v>
      </c>
      <c r="B47" s="44" t="s">
        <v>108</v>
      </c>
      <c r="C47" s="45">
        <f>C48+C49+C50</f>
        <v>3745</v>
      </c>
      <c r="D47" s="45">
        <f t="shared" ref="D47:E47" si="13">D48+D49+D50</f>
        <v>3567</v>
      </c>
      <c r="E47" s="45">
        <f t="shared" si="13"/>
        <v>178</v>
      </c>
    </row>
    <row r="48" spans="1:5" ht="27.95" customHeight="1">
      <c r="A48" s="41"/>
      <c r="B48" s="44" t="s">
        <v>138</v>
      </c>
      <c r="C48" s="45">
        <f t="shared" si="3"/>
        <v>1307</v>
      </c>
      <c r="D48" s="45">
        <v>1245</v>
      </c>
      <c r="E48" s="45">
        <v>62</v>
      </c>
    </row>
    <row r="49" spans="1:8" ht="27.95" customHeight="1">
      <c r="A49" s="41"/>
      <c r="B49" s="44" t="s">
        <v>139</v>
      </c>
      <c r="C49" s="45">
        <f t="shared" si="3"/>
        <v>77</v>
      </c>
      <c r="D49" s="45">
        <v>73</v>
      </c>
      <c r="E49" s="45">
        <v>4</v>
      </c>
    </row>
    <row r="50" spans="1:8" ht="27.95" customHeight="1">
      <c r="A50" s="41"/>
      <c r="B50" s="44" t="s">
        <v>140</v>
      </c>
      <c r="C50" s="45">
        <f t="shared" si="3"/>
        <v>2361</v>
      </c>
      <c r="D50" s="45">
        <v>2249</v>
      </c>
      <c r="E50" s="45">
        <v>112</v>
      </c>
    </row>
    <row r="51" spans="1:8" s="42" customFormat="1" ht="27.95" customHeight="1">
      <c r="A51" s="41" t="s">
        <v>11</v>
      </c>
      <c r="B51" s="43" t="s">
        <v>148</v>
      </c>
      <c r="C51" s="41">
        <f>C52+C54+C56</f>
        <v>25322</v>
      </c>
      <c r="D51" s="41">
        <f t="shared" ref="D51:E51" si="14">D52+D54+D56</f>
        <v>24569</v>
      </c>
      <c r="E51" s="41">
        <f t="shared" si="14"/>
        <v>753</v>
      </c>
    </row>
    <row r="52" spans="1:8" ht="27.95" customHeight="1">
      <c r="A52" s="41">
        <v>1</v>
      </c>
      <c r="B52" s="44" t="s">
        <v>149</v>
      </c>
      <c r="C52" s="45">
        <f>D52+E52</f>
        <v>788</v>
      </c>
      <c r="D52" s="47">
        <v>750</v>
      </c>
      <c r="E52" s="47">
        <v>38</v>
      </c>
    </row>
    <row r="53" spans="1:8" ht="27.95" customHeight="1">
      <c r="A53" s="41"/>
      <c r="B53" s="44" t="s">
        <v>138</v>
      </c>
      <c r="C53" s="45">
        <f>D53+E53</f>
        <v>788</v>
      </c>
      <c r="D53" s="47">
        <v>750</v>
      </c>
      <c r="E53" s="47">
        <v>38</v>
      </c>
    </row>
    <row r="54" spans="1:8" ht="27.95" customHeight="1">
      <c r="A54" s="41">
        <v>2</v>
      </c>
      <c r="B54" s="44" t="s">
        <v>150</v>
      </c>
      <c r="C54" s="45">
        <f t="shared" ref="C54:C60" si="15">D54+E54</f>
        <v>14120</v>
      </c>
      <c r="D54" s="45">
        <f>D55</f>
        <v>13708</v>
      </c>
      <c r="E54" s="45">
        <f>E55</f>
        <v>412</v>
      </c>
    </row>
    <row r="55" spans="1:8" ht="27.95" customHeight="1">
      <c r="A55" s="41"/>
      <c r="B55" s="44" t="s">
        <v>139</v>
      </c>
      <c r="C55" s="45">
        <f t="shared" si="15"/>
        <v>14120</v>
      </c>
      <c r="D55" s="47">
        <v>13708</v>
      </c>
      <c r="E55" s="47">
        <v>412</v>
      </c>
    </row>
    <row r="56" spans="1:8" ht="27.95" customHeight="1">
      <c r="A56" s="41">
        <v>3</v>
      </c>
      <c r="B56" s="44" t="s">
        <v>151</v>
      </c>
      <c r="C56" s="45">
        <f t="shared" si="15"/>
        <v>10414</v>
      </c>
      <c r="D56" s="45">
        <f>D57</f>
        <v>10111</v>
      </c>
      <c r="E56" s="45">
        <f>E57</f>
        <v>303</v>
      </c>
    </row>
    <row r="57" spans="1:8" ht="27.95" customHeight="1">
      <c r="A57" s="41"/>
      <c r="B57" s="44" t="s">
        <v>139</v>
      </c>
      <c r="C57" s="45">
        <f t="shared" si="15"/>
        <v>10414</v>
      </c>
      <c r="D57" s="45">
        <v>10111</v>
      </c>
      <c r="E57" s="45">
        <v>303</v>
      </c>
    </row>
    <row r="58" spans="1:8" s="42" customFormat="1" ht="27.95" customHeight="1">
      <c r="A58" s="41" t="s">
        <v>105</v>
      </c>
      <c r="B58" s="43" t="s">
        <v>152</v>
      </c>
      <c r="C58" s="41">
        <f>C59+C60</f>
        <v>282148</v>
      </c>
      <c r="D58" s="41">
        <f t="shared" ref="D58:E58" si="16">D59+D60</f>
        <v>271295</v>
      </c>
      <c r="E58" s="41">
        <f t="shared" si="16"/>
        <v>10853</v>
      </c>
    </row>
    <row r="59" spans="1:8" ht="27.95" customHeight="1">
      <c r="A59" s="41"/>
      <c r="B59" s="44" t="s">
        <v>138</v>
      </c>
      <c r="C59" s="45">
        <f t="shared" si="15"/>
        <v>142577</v>
      </c>
      <c r="D59" s="45">
        <v>135788</v>
      </c>
      <c r="E59" s="45">
        <v>6789</v>
      </c>
      <c r="G59" s="46"/>
      <c r="H59" s="46"/>
    </row>
    <row r="60" spans="1:8" ht="27.95" customHeight="1">
      <c r="A60" s="48"/>
      <c r="B60" s="44" t="s">
        <v>139</v>
      </c>
      <c r="C60" s="45">
        <f t="shared" si="15"/>
        <v>139571</v>
      </c>
      <c r="D60" s="45">
        <v>135507</v>
      </c>
      <c r="E60" s="45">
        <v>4064</v>
      </c>
    </row>
  </sheetData>
  <mergeCells count="3">
    <mergeCell ref="A1:E1"/>
    <mergeCell ref="A2:E2"/>
    <mergeCell ref="C3:E3"/>
  </mergeCells>
  <printOptions horizontalCentered="1"/>
  <pageMargins left="0.19685039370078741" right="0.19685039370078741" top="0.39370078740157483" bottom="0.43307086614173229" header="0.31496062992125984" footer="0.31496062992125984"/>
  <pageSetup paperSize="9" scale="8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58 ODA</vt:lpstr>
      <vt:lpstr>CT MTQG</vt:lpstr>
      <vt:lpstr>'58 ODA'!Print_Area</vt:lpstr>
      <vt:lpstr>'58 ODA'!Print_Titles</vt:lpstr>
      <vt:lpstr>'CT MTQG'!Print_Titles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2023-02-01T02:22:54Z</cp:lastPrinted>
  <dcterms:created xsi:type="dcterms:W3CDTF">2023-01-09T07:48:32Z</dcterms:created>
  <dcterms:modified xsi:type="dcterms:W3CDTF">2023-02-01T02:23:04Z</dcterms:modified>
</cp:coreProperties>
</file>