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695" windowHeight="12285"/>
  </bookViews>
  <sheets>
    <sheet name="44" sheetId="13" r:id="rId1"/>
  </sheets>
  <externalReferences>
    <externalReference r:id="rId2"/>
  </externalReferences>
  <definedNames>
    <definedName name="_xlnm.Print_Titles" localSheetId="0">'44'!$5:$8</definedName>
  </definedNames>
  <calcPr calcId="162913"/>
</workbook>
</file>

<file path=xl/calcChain.xml><?xml version="1.0" encoding="utf-8"?>
<calcChain xmlns="http://schemas.openxmlformats.org/spreadsheetml/2006/main">
  <c r="L37" i="13"/>
  <c r="O37"/>
  <c r="O9" s="1"/>
  <c r="P37"/>
  <c r="R37"/>
  <c r="S37"/>
  <c r="N45"/>
  <c r="N41"/>
  <c r="I10"/>
  <c r="I9" s="1"/>
  <c r="L10"/>
  <c r="O10"/>
  <c r="P10"/>
  <c r="H9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8"/>
  <c r="Q39"/>
  <c r="Q40"/>
  <c r="Q41"/>
  <c r="Q42"/>
  <c r="Q43"/>
  <c r="Q44"/>
  <c r="Q45"/>
  <c r="Q46"/>
  <c r="Q47"/>
  <c r="Q48"/>
  <c r="N12"/>
  <c r="N13"/>
  <c r="N14"/>
  <c r="D14" s="1"/>
  <c r="N15"/>
  <c r="N16"/>
  <c r="N17"/>
  <c r="N18"/>
  <c r="M18" s="1"/>
  <c r="N19"/>
  <c r="M19" s="1"/>
  <c r="N20"/>
  <c r="M20" s="1"/>
  <c r="N21"/>
  <c r="N22"/>
  <c r="D22" s="1"/>
  <c r="N23"/>
  <c r="N24"/>
  <c r="N25"/>
  <c r="N26"/>
  <c r="M26" s="1"/>
  <c r="N27"/>
  <c r="N28"/>
  <c r="N29"/>
  <c r="N30"/>
  <c r="M30" s="1"/>
  <c r="N31"/>
  <c r="N32"/>
  <c r="N33"/>
  <c r="N34"/>
  <c r="D34" s="1"/>
  <c r="N35"/>
  <c r="M35" s="1"/>
  <c r="N36"/>
  <c r="M36" s="1"/>
  <c r="N38"/>
  <c r="M38" s="1"/>
  <c r="N39"/>
  <c r="M39" s="1"/>
  <c r="N40"/>
  <c r="N42"/>
  <c r="N43"/>
  <c r="N44"/>
  <c r="D44" s="1"/>
  <c r="N46"/>
  <c r="M46" s="1"/>
  <c r="N47"/>
  <c r="N48"/>
  <c r="M14"/>
  <c r="M15"/>
  <c r="M16"/>
  <c r="M22"/>
  <c r="M23"/>
  <c r="M31"/>
  <c r="M32"/>
  <c r="M42"/>
  <c r="J36"/>
  <c r="E36" s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D38" s="1"/>
  <c r="G39"/>
  <c r="G40"/>
  <c r="G41"/>
  <c r="G42"/>
  <c r="G43"/>
  <c r="G44"/>
  <c r="G45"/>
  <c r="G46"/>
  <c r="G47"/>
  <c r="G48"/>
  <c r="D18"/>
  <c r="D20"/>
  <c r="D30"/>
  <c r="G11"/>
  <c r="D11" s="1"/>
  <c r="Q11"/>
  <c r="N11"/>
  <c r="N10" s="1"/>
  <c r="M11" l="1"/>
  <c r="D26"/>
  <c r="F36"/>
  <c r="M34"/>
  <c r="D42"/>
  <c r="D32"/>
  <c r="D28"/>
  <c r="D24"/>
  <c r="D16"/>
  <c r="D12"/>
  <c r="M12"/>
  <c r="D40"/>
  <c r="M27"/>
  <c r="Q10"/>
  <c r="Q37"/>
  <c r="Q9" s="1"/>
  <c r="N37"/>
  <c r="N9" s="1"/>
  <c r="M48"/>
  <c r="M43"/>
  <c r="M47"/>
  <c r="P9"/>
  <c r="L9"/>
  <c r="D46"/>
  <c r="G10"/>
  <c r="D10" s="1"/>
  <c r="M45"/>
  <c r="M41"/>
  <c r="M33"/>
  <c r="M29"/>
  <c r="M25"/>
  <c r="M21"/>
  <c r="M17"/>
  <c r="M13"/>
  <c r="D48"/>
  <c r="M44"/>
  <c r="D21"/>
  <c r="M28"/>
  <c r="D37"/>
  <c r="D36"/>
  <c r="C36" s="1"/>
  <c r="M40"/>
  <c r="M24"/>
  <c r="D41"/>
  <c r="D25"/>
  <c r="D45"/>
  <c r="D29"/>
  <c r="D13"/>
  <c r="D33"/>
  <c r="D17"/>
  <c r="D47"/>
  <c r="D43"/>
  <c r="D39"/>
  <c r="D35"/>
  <c r="D31"/>
  <c r="D27"/>
  <c r="D23"/>
  <c r="D19"/>
  <c r="D15"/>
  <c r="M10" l="1"/>
  <c r="M37"/>
  <c r="M9" s="1"/>
  <c r="G9"/>
  <c r="D9" l="1"/>
  <c r="R10" l="1"/>
  <c r="R9" s="1"/>
  <c r="S10"/>
  <c r="S9" s="1"/>
  <c r="K48" l="1"/>
  <c r="J48" s="1"/>
  <c r="K47"/>
  <c r="J47" s="1"/>
  <c r="K46"/>
  <c r="J46" s="1"/>
  <c r="K45"/>
  <c r="J45" s="1"/>
  <c r="K44"/>
  <c r="J44" s="1"/>
  <c r="K43"/>
  <c r="J43" s="1"/>
  <c r="K42"/>
  <c r="J42" s="1"/>
  <c r="K41"/>
  <c r="J41" s="1"/>
  <c r="K40"/>
  <c r="J40" s="1"/>
  <c r="K39"/>
  <c r="J39" s="1"/>
  <c r="K38"/>
  <c r="K35"/>
  <c r="J35" s="1"/>
  <c r="K34"/>
  <c r="J34" s="1"/>
  <c r="K33"/>
  <c r="J33" s="1"/>
  <c r="K32"/>
  <c r="J32" s="1"/>
  <c r="K31"/>
  <c r="J31" s="1"/>
  <c r="K30"/>
  <c r="J30" s="1"/>
  <c r="K29"/>
  <c r="J29" s="1"/>
  <c r="K28"/>
  <c r="J28" s="1"/>
  <c r="K27"/>
  <c r="J27" s="1"/>
  <c r="K26"/>
  <c r="J26" s="1"/>
  <c r="K25"/>
  <c r="J25" s="1"/>
  <c r="K24"/>
  <c r="J24" s="1"/>
  <c r="K23"/>
  <c r="J23" s="1"/>
  <c r="K22"/>
  <c r="J22" s="1"/>
  <c r="K21"/>
  <c r="J21" s="1"/>
  <c r="K20"/>
  <c r="J20" s="1"/>
  <c r="K19"/>
  <c r="J19" s="1"/>
  <c r="K18"/>
  <c r="J18" s="1"/>
  <c r="K17"/>
  <c r="J17" s="1"/>
  <c r="K16"/>
  <c r="J16" s="1"/>
  <c r="K15"/>
  <c r="J15" s="1"/>
  <c r="K14"/>
  <c r="J14" s="1"/>
  <c r="K13"/>
  <c r="J13" s="1"/>
  <c r="K12"/>
  <c r="J12" s="1"/>
  <c r="K11"/>
  <c r="F29" l="1"/>
  <c r="E29"/>
  <c r="C29" s="1"/>
  <c r="F33"/>
  <c r="E33"/>
  <c r="C33" s="1"/>
  <c r="E39"/>
  <c r="C39" s="1"/>
  <c r="F39"/>
  <c r="E43"/>
  <c r="C43" s="1"/>
  <c r="F43"/>
  <c r="E47"/>
  <c r="C47" s="1"/>
  <c r="F47"/>
  <c r="J11"/>
  <c r="K10"/>
  <c r="E15"/>
  <c r="C15" s="1"/>
  <c r="F15"/>
  <c r="E19"/>
  <c r="C19" s="1"/>
  <c r="F19"/>
  <c r="E23"/>
  <c r="C23" s="1"/>
  <c r="F23"/>
  <c r="E27"/>
  <c r="C27" s="1"/>
  <c r="F27"/>
  <c r="E31"/>
  <c r="C31" s="1"/>
  <c r="F31"/>
  <c r="E35"/>
  <c r="C35" s="1"/>
  <c r="F35"/>
  <c r="E41"/>
  <c r="C41" s="1"/>
  <c r="F41"/>
  <c r="F45"/>
  <c r="E45"/>
  <c r="C45" s="1"/>
  <c r="F12"/>
  <c r="E12"/>
  <c r="C12" s="1"/>
  <c r="E16"/>
  <c r="C16" s="1"/>
  <c r="F16"/>
  <c r="E20"/>
  <c r="C20" s="1"/>
  <c r="F20"/>
  <c r="E24"/>
  <c r="C24" s="1"/>
  <c r="F24"/>
  <c r="F28"/>
  <c r="E28"/>
  <c r="C28" s="1"/>
  <c r="E32"/>
  <c r="C32" s="1"/>
  <c r="F32"/>
  <c r="K37"/>
  <c r="J38"/>
  <c r="E42"/>
  <c r="C42" s="1"/>
  <c r="F42"/>
  <c r="E46"/>
  <c r="C46" s="1"/>
  <c r="F46"/>
  <c r="F13"/>
  <c r="E13"/>
  <c r="C13" s="1"/>
  <c r="F17"/>
  <c r="E17"/>
  <c r="C17" s="1"/>
  <c r="E21"/>
  <c r="C21" s="1"/>
  <c r="F21"/>
  <c r="F25"/>
  <c r="E25"/>
  <c r="C25" s="1"/>
  <c r="F14"/>
  <c r="E14"/>
  <c r="C14" s="1"/>
  <c r="E18"/>
  <c r="C18" s="1"/>
  <c r="F18"/>
  <c r="E22"/>
  <c r="C22" s="1"/>
  <c r="F22"/>
  <c r="F26"/>
  <c r="E26"/>
  <c r="C26" s="1"/>
  <c r="F30"/>
  <c r="E30"/>
  <c r="C30" s="1"/>
  <c r="F34"/>
  <c r="E34"/>
  <c r="C34" s="1"/>
  <c r="E40"/>
  <c r="C40" s="1"/>
  <c r="F40"/>
  <c r="F44"/>
  <c r="E44"/>
  <c r="C44" s="1"/>
  <c r="E48"/>
  <c r="C48" s="1"/>
  <c r="F48"/>
  <c r="E11" l="1"/>
  <c r="C11" s="1"/>
  <c r="J10"/>
  <c r="F11"/>
  <c r="F38"/>
  <c r="E38"/>
  <c r="C38" s="1"/>
  <c r="K9"/>
  <c r="J37"/>
  <c r="E10" l="1"/>
  <c r="F10"/>
  <c r="E37"/>
  <c r="C37" s="1"/>
  <c r="F37"/>
  <c r="J9"/>
  <c r="C10" l="1"/>
  <c r="C9" s="1"/>
  <c r="E9"/>
  <c r="F9"/>
</calcChain>
</file>

<file path=xl/sharedStrings.xml><?xml version="1.0" encoding="utf-8"?>
<sst xmlns="http://schemas.openxmlformats.org/spreadsheetml/2006/main" count="84" uniqueCount="68">
  <si>
    <t>Đơn vị: Triệu đồng</t>
  </si>
  <si>
    <t>STT</t>
  </si>
  <si>
    <t>A</t>
  </si>
  <si>
    <t>B</t>
  </si>
  <si>
    <t>I</t>
  </si>
  <si>
    <t>II</t>
  </si>
  <si>
    <t>1=2+3</t>
  </si>
  <si>
    <t>TỔNG SỐ</t>
  </si>
  <si>
    <t>Tên đơn vị</t>
  </si>
  <si>
    <t>Tổng số</t>
  </si>
  <si>
    <t>Trong đó</t>
  </si>
  <si>
    <t>Đầu tư phát triển</t>
  </si>
  <si>
    <t>Kinh phí sự nghiệp</t>
  </si>
  <si>
    <t>Vốn trong nước</t>
  </si>
  <si>
    <t>Vốn ngoài nước</t>
  </si>
  <si>
    <t>2=5+12</t>
  </si>
  <si>
    <t>3=8+15</t>
  </si>
  <si>
    <t>4=5+8</t>
  </si>
  <si>
    <t>5=6+7</t>
  </si>
  <si>
    <t>8=9+10</t>
  </si>
  <si>
    <t>11=12+15</t>
  </si>
  <si>
    <t>12=13+14</t>
  </si>
  <si>
    <t>15=16+17</t>
  </si>
  <si>
    <t>Huyện Mèo Vạc</t>
  </si>
  <si>
    <t>Huyện Yên Minh</t>
  </si>
  <si>
    <t>Huyện Quản Bạ</t>
  </si>
  <si>
    <t>Huyện Bắc Mê</t>
  </si>
  <si>
    <t>Huyện Vị Xuyên</t>
  </si>
  <si>
    <t>Huyện Bắc Quang</t>
  </si>
  <si>
    <t>Huyện Quang Bình</t>
  </si>
  <si>
    <t>Huyện Xín Mần</t>
  </si>
  <si>
    <t>Khối tỉnh</t>
  </si>
  <si>
    <t>Sở Nông nghiệp và PTNT</t>
  </si>
  <si>
    <t>Sở Lao động TBXH</t>
  </si>
  <si>
    <t>Sở Giáo dục và Đào tạo</t>
  </si>
  <si>
    <t>Sở Thông tin và Truyền thông</t>
  </si>
  <si>
    <t>Mặt trận tổ quốc</t>
  </si>
  <si>
    <t>Sở Kế hoạch và Đầu tư</t>
  </si>
  <si>
    <t>Sở Tài chính</t>
  </si>
  <si>
    <t>Sở Xây dựng</t>
  </si>
  <si>
    <t>Sở Giao thông vận tải</t>
  </si>
  <si>
    <t>Sở Tài nguyên và Môi trường</t>
  </si>
  <si>
    <t>Sở Công thương</t>
  </si>
  <si>
    <t>Sở Y tế</t>
  </si>
  <si>
    <t>Sở văn hóa Thể thao và Du lịch</t>
  </si>
  <si>
    <t>Ban Tổ chức - Nội vụ</t>
  </si>
  <si>
    <t>Công an tỉnh</t>
  </si>
  <si>
    <t>Bộ Chỉ huy Quân sự tỉnh</t>
  </si>
  <si>
    <t>Cục thống kê</t>
  </si>
  <si>
    <t>Sở Tư pháp</t>
  </si>
  <si>
    <t>Tỉnh đoàn</t>
  </si>
  <si>
    <t>Hội Nông dân</t>
  </si>
  <si>
    <t>Hội Liên hiệp phụ nữ</t>
  </si>
  <si>
    <t>Trường CĐ KT&amp;CN</t>
  </si>
  <si>
    <t>TT nước sạch và VSMT</t>
  </si>
  <si>
    <t>BQL ĐTXDCT NN</t>
  </si>
  <si>
    <t>Khối huyện</t>
  </si>
  <si>
    <t>Huyện Đồng Văn</t>
  </si>
  <si>
    <t>TP Hà Giang</t>
  </si>
  <si>
    <t>Huyện Hoàng Su Phì</t>
  </si>
  <si>
    <t>UBND TỈNH HÀ GIANG</t>
  </si>
  <si>
    <t>VP xây dựng nông thôn mới</t>
  </si>
  <si>
    <t>DỰ TOÁN CHI CHƯƠNG TRÌNH MỤC TIÊU QUỐC GIA NGÂN SÁCH CẤP TỈNH VÀ NGÂN SÁCH HUYỆN NĂM 2020</t>
  </si>
  <si>
    <t xml:space="preserve">Chương trình mục tiêu quốc gia nông thôn mới </t>
  </si>
  <si>
    <t>Chương trình mục tiêu quốc gia giảm nghèo bền vững</t>
  </si>
  <si>
    <t>Ban Dân tộc</t>
  </si>
  <si>
    <t>(Dự toán trình Hội đồng nhân dân tỉnh Hà Giang)</t>
  </si>
  <si>
    <t>Biểu số 44/CK-NSNN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</si>
</sst>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1" fillId="0" borderId="3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ill="1" applyBorder="1" applyAlignment="1">
      <alignment vertical="center" wrapText="1"/>
    </xf>
    <xf numFmtId="3" fontId="0" fillId="0" borderId="4" xfId="0" applyNumberForma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.%20CONG%20VIEC%202016%20-%202020\CONG%20VIEC%20NAM%202020\27.%20CHUONG%20TRINH%20MUC%20TIEU\CT%20MTQG%20NTM%202020\PHAN%20BO%20VON%20CTMTQG%20NONG%20THON%20MOI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2529"/>
      <sheetName val="335"/>
      <sheetName val="338"/>
      <sheetName val="1291"/>
      <sheetName val="1327"/>
      <sheetName val="1357"/>
      <sheetName val="1525"/>
      <sheetName val="1526"/>
      <sheetName val="2152"/>
      <sheetName val="2401"/>
      <sheetName val="1"/>
      <sheetName val="2"/>
      <sheetName val="3"/>
      <sheetName val="4"/>
      <sheetName val="TPCP"/>
      <sheetName val="ĐÁ114"/>
      <sheetName val="THUONG"/>
    </sheetNames>
    <sheetDataSet>
      <sheetData sheetId="0" refreshError="1">
        <row r="9">
          <cell r="E9">
            <v>0</v>
          </cell>
          <cell r="F9">
            <v>12277</v>
          </cell>
        </row>
        <row r="10">
          <cell r="F10">
            <v>3940</v>
          </cell>
        </row>
        <row r="11">
          <cell r="F11">
            <v>13500</v>
          </cell>
        </row>
        <row r="12">
          <cell r="F12">
            <v>14947</v>
          </cell>
        </row>
        <row r="13">
          <cell r="F13">
            <v>7900</v>
          </cell>
        </row>
        <row r="17">
          <cell r="F17">
            <v>50</v>
          </cell>
        </row>
        <row r="18">
          <cell r="F18">
            <v>50</v>
          </cell>
        </row>
        <row r="19">
          <cell r="F19">
            <v>50</v>
          </cell>
        </row>
        <row r="20">
          <cell r="F20">
            <v>50</v>
          </cell>
        </row>
        <row r="21">
          <cell r="F21">
            <v>100</v>
          </cell>
        </row>
        <row r="22">
          <cell r="F22">
            <v>100</v>
          </cell>
        </row>
        <row r="23">
          <cell r="F23">
            <v>550</v>
          </cell>
        </row>
        <row r="24">
          <cell r="F24">
            <v>700</v>
          </cell>
        </row>
        <row r="25">
          <cell r="F25">
            <v>980</v>
          </cell>
        </row>
        <row r="26">
          <cell r="F26">
            <v>50</v>
          </cell>
        </row>
        <row r="27">
          <cell r="F27">
            <v>490</v>
          </cell>
        </row>
        <row r="28">
          <cell r="F28">
            <v>50</v>
          </cell>
        </row>
        <row r="29">
          <cell r="F29">
            <v>50</v>
          </cell>
        </row>
        <row r="31">
          <cell r="F31">
            <v>50</v>
          </cell>
        </row>
        <row r="32">
          <cell r="F32">
            <v>50</v>
          </cell>
        </row>
        <row r="34">
          <cell r="F34">
            <v>50</v>
          </cell>
        </row>
        <row r="35">
          <cell r="F35">
            <v>250</v>
          </cell>
        </row>
        <row r="36">
          <cell r="F36">
            <v>0</v>
          </cell>
        </row>
        <row r="37">
          <cell r="F37">
            <v>0</v>
          </cell>
        </row>
        <row r="39">
          <cell r="F39">
            <v>13991</v>
          </cell>
        </row>
        <row r="40">
          <cell r="F40">
            <v>15444</v>
          </cell>
        </row>
        <row r="41">
          <cell r="F41">
            <v>10540</v>
          </cell>
        </row>
        <row r="42">
          <cell r="F42">
            <v>10071</v>
          </cell>
        </row>
        <row r="43">
          <cell r="F43">
            <v>9896</v>
          </cell>
        </row>
        <row r="44">
          <cell r="F44">
            <v>5852</v>
          </cell>
        </row>
        <row r="45">
          <cell r="F45">
            <v>14726</v>
          </cell>
        </row>
        <row r="46">
          <cell r="F46">
            <v>12029</v>
          </cell>
        </row>
        <row r="47">
          <cell r="F47">
            <v>13340</v>
          </cell>
        </row>
        <row r="48">
          <cell r="F48">
            <v>15208</v>
          </cell>
        </row>
        <row r="49">
          <cell r="F49">
            <v>15170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9"/>
  <sheetViews>
    <sheetView tabSelected="1" view="pageLayout" zoomScaleNormal="100" workbookViewId="0">
      <selection activeCell="Q1" sqref="Q1:S1"/>
    </sheetView>
  </sheetViews>
  <sheetFormatPr defaultRowHeight="15"/>
  <cols>
    <col min="1" max="1" width="5.140625" style="3" customWidth="1"/>
    <col min="2" max="2" width="27.85546875" style="3" customWidth="1"/>
    <col min="3" max="3" width="10.7109375" style="3" customWidth="1"/>
    <col min="4" max="4" width="9.85546875" style="3" customWidth="1"/>
    <col min="5" max="7" width="8.5703125" style="3" customWidth="1"/>
    <col min="8" max="8" width="8.28515625" style="3" customWidth="1"/>
    <col min="9" max="9" width="6.28515625" style="3" customWidth="1"/>
    <col min="10" max="11" width="8.5703125" style="3" customWidth="1"/>
    <col min="12" max="12" width="6.28515625" style="3" customWidth="1"/>
    <col min="13" max="15" width="8.42578125" style="3" customWidth="1"/>
    <col min="16" max="16" width="6.28515625" style="3" customWidth="1"/>
    <col min="17" max="18" width="8.42578125" style="3" customWidth="1"/>
    <col min="19" max="19" width="6.28515625" style="3" customWidth="1"/>
    <col min="20" max="16384" width="9.140625" style="3"/>
  </cols>
  <sheetData>
    <row r="1" spans="1:20" ht="28.5" customHeight="1">
      <c r="A1" s="26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4" t="s">
        <v>67</v>
      </c>
      <c r="R1" s="25"/>
      <c r="S1" s="25"/>
    </row>
    <row r="2" spans="1:20" ht="22.5" customHeight="1">
      <c r="A2" s="28" t="s">
        <v>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1"/>
    </row>
    <row r="3" spans="1:20" ht="19.5" customHeight="1">
      <c r="A3" s="30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1"/>
    </row>
    <row r="4" spans="1:20" ht="20.25" customHeight="1">
      <c r="A4" s="32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20" ht="23.25" customHeight="1">
      <c r="A5" s="34" t="s">
        <v>1</v>
      </c>
      <c r="B5" s="34" t="s">
        <v>8</v>
      </c>
      <c r="C5" s="34" t="s">
        <v>9</v>
      </c>
      <c r="D5" s="34" t="s">
        <v>10</v>
      </c>
      <c r="E5" s="34"/>
      <c r="F5" s="34" t="s">
        <v>63</v>
      </c>
      <c r="G5" s="34"/>
      <c r="H5" s="34"/>
      <c r="I5" s="34"/>
      <c r="J5" s="34"/>
      <c r="K5" s="34"/>
      <c r="L5" s="34"/>
      <c r="M5" s="34" t="s">
        <v>64</v>
      </c>
      <c r="N5" s="34"/>
      <c r="O5" s="34"/>
      <c r="P5" s="34"/>
      <c r="Q5" s="34"/>
      <c r="R5" s="34"/>
      <c r="S5" s="34"/>
    </row>
    <row r="6" spans="1:20" ht="28.5" customHeight="1">
      <c r="A6" s="34"/>
      <c r="B6" s="34"/>
      <c r="C6" s="34"/>
      <c r="D6" s="33" t="s">
        <v>11</v>
      </c>
      <c r="E6" s="33" t="s">
        <v>12</v>
      </c>
      <c r="F6" s="33" t="s">
        <v>9</v>
      </c>
      <c r="G6" s="33" t="s">
        <v>11</v>
      </c>
      <c r="H6" s="33"/>
      <c r="I6" s="33"/>
      <c r="J6" s="33" t="s">
        <v>12</v>
      </c>
      <c r="K6" s="33"/>
      <c r="L6" s="33"/>
      <c r="M6" s="33" t="s">
        <v>9</v>
      </c>
      <c r="N6" s="33" t="s">
        <v>11</v>
      </c>
      <c r="O6" s="33"/>
      <c r="P6" s="33"/>
      <c r="Q6" s="33" t="s">
        <v>12</v>
      </c>
      <c r="R6" s="33"/>
      <c r="S6" s="33"/>
    </row>
    <row r="7" spans="1:20" ht="57.75" customHeight="1">
      <c r="A7" s="34"/>
      <c r="B7" s="34"/>
      <c r="C7" s="34"/>
      <c r="D7" s="33"/>
      <c r="E7" s="33"/>
      <c r="F7" s="33"/>
      <c r="G7" s="4" t="s">
        <v>9</v>
      </c>
      <c r="H7" s="4" t="s">
        <v>13</v>
      </c>
      <c r="I7" s="4" t="s">
        <v>14</v>
      </c>
      <c r="J7" s="4" t="s">
        <v>9</v>
      </c>
      <c r="K7" s="4" t="s">
        <v>13</v>
      </c>
      <c r="L7" s="4" t="s">
        <v>14</v>
      </c>
      <c r="M7" s="33"/>
      <c r="N7" s="4" t="s">
        <v>9</v>
      </c>
      <c r="O7" s="4" t="s">
        <v>13</v>
      </c>
      <c r="P7" s="4" t="s">
        <v>14</v>
      </c>
      <c r="Q7" s="4" t="s">
        <v>9</v>
      </c>
      <c r="R7" s="4" t="s">
        <v>13</v>
      </c>
      <c r="S7" s="4" t="s">
        <v>14</v>
      </c>
    </row>
    <row r="8" spans="1:20" s="23" customFormat="1" ht="25.5" customHeight="1">
      <c r="A8" s="22" t="s">
        <v>2</v>
      </c>
      <c r="B8" s="22" t="s">
        <v>3</v>
      </c>
      <c r="C8" s="22" t="s">
        <v>6</v>
      </c>
      <c r="D8" s="22" t="s">
        <v>15</v>
      </c>
      <c r="E8" s="22" t="s">
        <v>16</v>
      </c>
      <c r="F8" s="22" t="s">
        <v>17</v>
      </c>
      <c r="G8" s="22" t="s">
        <v>18</v>
      </c>
      <c r="H8" s="22">
        <v>6</v>
      </c>
      <c r="I8" s="22">
        <v>7</v>
      </c>
      <c r="J8" s="22" t="s">
        <v>19</v>
      </c>
      <c r="K8" s="22">
        <v>9</v>
      </c>
      <c r="L8" s="22">
        <v>10</v>
      </c>
      <c r="M8" s="22" t="s">
        <v>20</v>
      </c>
      <c r="N8" s="22" t="s">
        <v>21</v>
      </c>
      <c r="O8" s="22">
        <v>13</v>
      </c>
      <c r="P8" s="22">
        <v>14</v>
      </c>
      <c r="Q8" s="22" t="s">
        <v>22</v>
      </c>
      <c r="R8" s="22">
        <v>16</v>
      </c>
      <c r="S8" s="22">
        <v>17</v>
      </c>
    </row>
    <row r="9" spans="1:20" ht="21" customHeight="1">
      <c r="A9" s="5"/>
      <c r="B9" s="6" t="s">
        <v>7</v>
      </c>
      <c r="C9" s="17">
        <f>C10+C37</f>
        <v>1572783.5340000002</v>
      </c>
      <c r="D9" s="17">
        <f t="shared" ref="D9:S9" si="0">D10+D37</f>
        <v>1214716.7340000002</v>
      </c>
      <c r="E9" s="17">
        <f>E10+E37</f>
        <v>358066.8</v>
      </c>
      <c r="F9" s="17">
        <f t="shared" si="0"/>
        <v>849500.2</v>
      </c>
      <c r="G9" s="17">
        <f t="shared" si="0"/>
        <v>657000</v>
      </c>
      <c r="H9" s="17">
        <f t="shared" si="0"/>
        <v>657000</v>
      </c>
      <c r="I9" s="17">
        <f t="shared" si="0"/>
        <v>0</v>
      </c>
      <c r="J9" s="17">
        <f t="shared" si="0"/>
        <v>192500.2</v>
      </c>
      <c r="K9" s="17">
        <f t="shared" si="0"/>
        <v>192500.2</v>
      </c>
      <c r="L9" s="17">
        <f t="shared" si="0"/>
        <v>0</v>
      </c>
      <c r="M9" s="17">
        <f t="shared" si="0"/>
        <v>723283.33400000003</v>
      </c>
      <c r="N9" s="17">
        <f t="shared" si="0"/>
        <v>557716.73400000005</v>
      </c>
      <c r="O9" s="17">
        <f t="shared" si="0"/>
        <v>557716.73400000005</v>
      </c>
      <c r="P9" s="17">
        <f t="shared" si="0"/>
        <v>0</v>
      </c>
      <c r="Q9" s="17">
        <f t="shared" si="0"/>
        <v>165566.6</v>
      </c>
      <c r="R9" s="17">
        <f t="shared" si="0"/>
        <v>165566.6</v>
      </c>
      <c r="S9" s="17">
        <f t="shared" si="0"/>
        <v>0</v>
      </c>
    </row>
    <row r="10" spans="1:20" s="9" customFormat="1" ht="21" customHeight="1">
      <c r="A10" s="7" t="s">
        <v>4</v>
      </c>
      <c r="B10" s="8" t="s">
        <v>31</v>
      </c>
      <c r="C10" s="1">
        <f>SUM(D10:E10)</f>
        <v>93342.2</v>
      </c>
      <c r="D10" s="1">
        <f>G10+N10</f>
        <v>8956</v>
      </c>
      <c r="E10" s="1">
        <f>J10+Q10</f>
        <v>84386.2</v>
      </c>
      <c r="F10" s="1">
        <f>G10+J10</f>
        <v>58021.2</v>
      </c>
      <c r="G10" s="1">
        <f>H10+I10</f>
        <v>1788</v>
      </c>
      <c r="H10" s="8">
        <v>1788</v>
      </c>
      <c r="I10" s="8">
        <f t="shared" ref="I10:Q10" si="1">SUM(I11:I36)</f>
        <v>0</v>
      </c>
      <c r="J10" s="8">
        <f t="shared" si="1"/>
        <v>56233.2</v>
      </c>
      <c r="K10" s="8">
        <f t="shared" si="1"/>
        <v>56233.2</v>
      </c>
      <c r="L10" s="8">
        <f t="shared" si="1"/>
        <v>0</v>
      </c>
      <c r="M10" s="8">
        <f t="shared" si="1"/>
        <v>35321</v>
      </c>
      <c r="N10" s="8">
        <f t="shared" si="1"/>
        <v>7168</v>
      </c>
      <c r="O10" s="8">
        <f t="shared" si="1"/>
        <v>7168</v>
      </c>
      <c r="P10" s="8">
        <f t="shared" si="1"/>
        <v>0</v>
      </c>
      <c r="Q10" s="8">
        <f t="shared" si="1"/>
        <v>28153</v>
      </c>
      <c r="R10" s="8">
        <f>SUM(R11:R36)</f>
        <v>28153</v>
      </c>
      <c r="S10" s="8">
        <f t="shared" ref="S10" si="2">SUM(S11:S35)</f>
        <v>0</v>
      </c>
    </row>
    <row r="11" spans="1:20" ht="21" customHeight="1">
      <c r="A11" s="10">
        <v>1</v>
      </c>
      <c r="B11" s="11" t="s">
        <v>32</v>
      </c>
      <c r="C11" s="2">
        <f>SUM(D11:E11)</f>
        <v>31644.7</v>
      </c>
      <c r="D11" s="2">
        <f>G11+N11</f>
        <v>7168</v>
      </c>
      <c r="E11" s="2">
        <f>J11+Q11</f>
        <v>24476.7</v>
      </c>
      <c r="F11" s="2">
        <f>G11+J11</f>
        <v>12276.7</v>
      </c>
      <c r="G11" s="2">
        <f>H11+I11</f>
        <v>0</v>
      </c>
      <c r="H11" s="18"/>
      <c r="I11" s="2"/>
      <c r="J11" s="2">
        <f>K11+L11</f>
        <v>12276.7</v>
      </c>
      <c r="K11" s="18">
        <f>'[1]2020'!$F9-0.3</f>
        <v>12276.7</v>
      </c>
      <c r="L11" s="2"/>
      <c r="M11" s="2">
        <f>N11+Q11</f>
        <v>19368</v>
      </c>
      <c r="N11" s="2">
        <f>O11+P11</f>
        <v>7168</v>
      </c>
      <c r="O11" s="2">
        <v>7168</v>
      </c>
      <c r="P11" s="2"/>
      <c r="Q11" s="2">
        <f>R11+S11</f>
        <v>12200</v>
      </c>
      <c r="R11" s="2">
        <v>12200</v>
      </c>
      <c r="S11" s="2"/>
    </row>
    <row r="12" spans="1:20" ht="21" customHeight="1">
      <c r="A12" s="10">
        <v>2</v>
      </c>
      <c r="B12" s="11" t="s">
        <v>61</v>
      </c>
      <c r="C12" s="2">
        <f t="shared" ref="C12:C48" si="3">SUM(D12:E12)</f>
        <v>3939.8</v>
      </c>
      <c r="D12" s="2">
        <f t="shared" ref="D12:D48" si="4">G12+N12</f>
        <v>0</v>
      </c>
      <c r="E12" s="2">
        <f t="shared" ref="E12:E48" si="5">J12+Q12</f>
        <v>3939.8</v>
      </c>
      <c r="F12" s="2">
        <f t="shared" ref="F12:F48" si="6">G12+J12</f>
        <v>3939.8</v>
      </c>
      <c r="G12" s="2">
        <f t="shared" ref="G12:G48" si="7">H12+I12</f>
        <v>0</v>
      </c>
      <c r="H12" s="18"/>
      <c r="I12" s="2"/>
      <c r="J12" s="2">
        <f t="shared" ref="J12:J48" si="8">K12+L12</f>
        <v>3939.8</v>
      </c>
      <c r="K12" s="18">
        <f>'[1]2020'!$F10-0.2</f>
        <v>3939.8</v>
      </c>
      <c r="L12" s="2"/>
      <c r="M12" s="2">
        <f t="shared" ref="M12:M48" si="9">N12+Q12</f>
        <v>0</v>
      </c>
      <c r="N12" s="2">
        <f t="shared" ref="N12:N48" si="10">O12+P12</f>
        <v>0</v>
      </c>
      <c r="O12" s="2"/>
      <c r="P12" s="2"/>
      <c r="Q12" s="2">
        <f t="shared" ref="Q12:Q48" si="11">R12+S12</f>
        <v>0</v>
      </c>
      <c r="R12" s="2"/>
      <c r="S12" s="2"/>
    </row>
    <row r="13" spans="1:20" ht="21" customHeight="1">
      <c r="A13" s="10">
        <v>3</v>
      </c>
      <c r="B13" s="11" t="s">
        <v>33</v>
      </c>
      <c r="C13" s="2">
        <f t="shared" si="3"/>
        <v>16243.7</v>
      </c>
      <c r="D13" s="2">
        <f t="shared" si="4"/>
        <v>0</v>
      </c>
      <c r="E13" s="2">
        <f t="shared" si="5"/>
        <v>16243.7</v>
      </c>
      <c r="F13" s="2">
        <f t="shared" si="6"/>
        <v>13499.7</v>
      </c>
      <c r="G13" s="2">
        <f t="shared" si="7"/>
        <v>0</v>
      </c>
      <c r="H13" s="18"/>
      <c r="I13" s="2"/>
      <c r="J13" s="2">
        <f t="shared" si="8"/>
        <v>13499.7</v>
      </c>
      <c r="K13" s="18">
        <f>'[1]2020'!$F11-0.3</f>
        <v>13499.7</v>
      </c>
      <c r="L13" s="2"/>
      <c r="M13" s="2">
        <f t="shared" si="9"/>
        <v>2744</v>
      </c>
      <c r="N13" s="2">
        <f t="shared" si="10"/>
        <v>0</v>
      </c>
      <c r="O13" s="2"/>
      <c r="P13" s="2"/>
      <c r="Q13" s="2">
        <f t="shared" si="11"/>
        <v>2744</v>
      </c>
      <c r="R13" s="2">
        <v>2744</v>
      </c>
      <c r="S13" s="2"/>
    </row>
    <row r="14" spans="1:20" ht="21" customHeight="1">
      <c r="A14" s="10">
        <v>4</v>
      </c>
      <c r="B14" s="11" t="s">
        <v>34</v>
      </c>
      <c r="C14" s="2">
        <f t="shared" si="3"/>
        <v>14947</v>
      </c>
      <c r="D14" s="2">
        <f t="shared" si="4"/>
        <v>0</v>
      </c>
      <c r="E14" s="2">
        <f t="shared" si="5"/>
        <v>14947</v>
      </c>
      <c r="F14" s="2">
        <f t="shared" si="6"/>
        <v>14947</v>
      </c>
      <c r="G14" s="2">
        <f t="shared" si="7"/>
        <v>0</v>
      </c>
      <c r="H14" s="18"/>
      <c r="I14" s="2"/>
      <c r="J14" s="2">
        <f t="shared" si="8"/>
        <v>14947</v>
      </c>
      <c r="K14" s="18">
        <f>'[1]2020'!$F12</f>
        <v>14947</v>
      </c>
      <c r="L14" s="2"/>
      <c r="M14" s="2">
        <f t="shared" si="9"/>
        <v>0</v>
      </c>
      <c r="N14" s="2">
        <f t="shared" si="10"/>
        <v>0</v>
      </c>
      <c r="O14" s="2"/>
      <c r="P14" s="2"/>
      <c r="Q14" s="2">
        <f t="shared" si="11"/>
        <v>0</v>
      </c>
      <c r="R14" s="2"/>
      <c r="S14" s="2"/>
    </row>
    <row r="15" spans="1:20" ht="21" customHeight="1">
      <c r="A15" s="10">
        <v>5</v>
      </c>
      <c r="B15" s="11" t="s">
        <v>35</v>
      </c>
      <c r="C15" s="2">
        <f t="shared" si="3"/>
        <v>12460</v>
      </c>
      <c r="D15" s="2">
        <f t="shared" si="4"/>
        <v>0</v>
      </c>
      <c r="E15" s="2">
        <f t="shared" si="5"/>
        <v>12460</v>
      </c>
      <c r="F15" s="2">
        <f t="shared" si="6"/>
        <v>7900</v>
      </c>
      <c r="G15" s="2">
        <f t="shared" si="7"/>
        <v>0</v>
      </c>
      <c r="H15" s="18"/>
      <c r="I15" s="2"/>
      <c r="J15" s="2">
        <f t="shared" si="8"/>
        <v>7900</v>
      </c>
      <c r="K15" s="18">
        <f>'[1]2020'!$F13</f>
        <v>7900</v>
      </c>
      <c r="L15" s="2"/>
      <c r="M15" s="2">
        <f t="shared" si="9"/>
        <v>4560</v>
      </c>
      <c r="N15" s="2">
        <f t="shared" si="10"/>
        <v>0</v>
      </c>
      <c r="O15" s="2"/>
      <c r="P15" s="2"/>
      <c r="Q15" s="2">
        <f t="shared" si="11"/>
        <v>4560</v>
      </c>
      <c r="R15" s="2">
        <v>4560</v>
      </c>
      <c r="S15" s="2"/>
    </row>
    <row r="16" spans="1:20" ht="21" customHeight="1">
      <c r="A16" s="10">
        <v>6</v>
      </c>
      <c r="B16" s="11" t="s">
        <v>36</v>
      </c>
      <c r="C16" s="2">
        <f t="shared" si="3"/>
        <v>50</v>
      </c>
      <c r="D16" s="2">
        <f t="shared" si="4"/>
        <v>0</v>
      </c>
      <c r="E16" s="2">
        <f t="shared" si="5"/>
        <v>50</v>
      </c>
      <c r="F16" s="2">
        <f t="shared" si="6"/>
        <v>50</v>
      </c>
      <c r="G16" s="2">
        <f t="shared" si="7"/>
        <v>0</v>
      </c>
      <c r="H16" s="18"/>
      <c r="I16" s="2"/>
      <c r="J16" s="2">
        <f t="shared" si="8"/>
        <v>50</v>
      </c>
      <c r="K16" s="18">
        <f>'[1]2020'!$F17</f>
        <v>50</v>
      </c>
      <c r="L16" s="2"/>
      <c r="M16" s="2">
        <f t="shared" si="9"/>
        <v>0</v>
      </c>
      <c r="N16" s="2">
        <f t="shared" si="10"/>
        <v>0</v>
      </c>
      <c r="O16" s="2"/>
      <c r="P16" s="2"/>
      <c r="Q16" s="2">
        <f t="shared" si="11"/>
        <v>0</v>
      </c>
      <c r="R16" s="2"/>
      <c r="S16" s="2"/>
    </row>
    <row r="17" spans="1:19" ht="21" customHeight="1">
      <c r="A17" s="10">
        <v>7</v>
      </c>
      <c r="B17" s="11" t="s">
        <v>37</v>
      </c>
      <c r="C17" s="2">
        <f t="shared" si="3"/>
        <v>100</v>
      </c>
      <c r="D17" s="2">
        <f t="shared" si="4"/>
        <v>0</v>
      </c>
      <c r="E17" s="2">
        <f t="shared" si="5"/>
        <v>100</v>
      </c>
      <c r="F17" s="2">
        <f t="shared" si="6"/>
        <v>50</v>
      </c>
      <c r="G17" s="2">
        <f t="shared" si="7"/>
        <v>0</v>
      </c>
      <c r="H17" s="18"/>
      <c r="I17" s="2"/>
      <c r="J17" s="2">
        <f t="shared" si="8"/>
        <v>50</v>
      </c>
      <c r="K17" s="18">
        <f>'[1]2020'!$F18</f>
        <v>50</v>
      </c>
      <c r="L17" s="2"/>
      <c r="M17" s="2">
        <f t="shared" si="9"/>
        <v>50</v>
      </c>
      <c r="N17" s="2">
        <f t="shared" si="10"/>
        <v>0</v>
      </c>
      <c r="O17" s="2"/>
      <c r="P17" s="2"/>
      <c r="Q17" s="2">
        <f t="shared" si="11"/>
        <v>50</v>
      </c>
      <c r="R17" s="2">
        <v>50</v>
      </c>
      <c r="S17" s="2"/>
    </row>
    <row r="18" spans="1:19" ht="21" customHeight="1">
      <c r="A18" s="10">
        <v>8</v>
      </c>
      <c r="B18" s="11" t="s">
        <v>38</v>
      </c>
      <c r="C18" s="2">
        <f t="shared" si="3"/>
        <v>100</v>
      </c>
      <c r="D18" s="2">
        <f t="shared" si="4"/>
        <v>0</v>
      </c>
      <c r="E18" s="2">
        <f t="shared" si="5"/>
        <v>100</v>
      </c>
      <c r="F18" s="2">
        <f t="shared" si="6"/>
        <v>50</v>
      </c>
      <c r="G18" s="2">
        <f t="shared" si="7"/>
        <v>0</v>
      </c>
      <c r="H18" s="18"/>
      <c r="I18" s="2"/>
      <c r="J18" s="2">
        <f t="shared" si="8"/>
        <v>50</v>
      </c>
      <c r="K18" s="18">
        <f>'[1]2020'!$F19</f>
        <v>50</v>
      </c>
      <c r="L18" s="2"/>
      <c r="M18" s="2">
        <f t="shared" si="9"/>
        <v>50</v>
      </c>
      <c r="N18" s="2">
        <f t="shared" si="10"/>
        <v>0</v>
      </c>
      <c r="O18" s="2"/>
      <c r="P18" s="2"/>
      <c r="Q18" s="2">
        <f t="shared" si="11"/>
        <v>50</v>
      </c>
      <c r="R18" s="2">
        <v>50</v>
      </c>
      <c r="S18" s="2"/>
    </row>
    <row r="19" spans="1:19" ht="21" customHeight="1">
      <c r="A19" s="10">
        <v>9</v>
      </c>
      <c r="B19" s="11" t="s">
        <v>39</v>
      </c>
      <c r="C19" s="2">
        <f t="shared" si="3"/>
        <v>50</v>
      </c>
      <c r="D19" s="2">
        <f t="shared" si="4"/>
        <v>0</v>
      </c>
      <c r="E19" s="2">
        <f t="shared" si="5"/>
        <v>50</v>
      </c>
      <c r="F19" s="2">
        <f t="shared" si="6"/>
        <v>50</v>
      </c>
      <c r="G19" s="2">
        <f t="shared" si="7"/>
        <v>0</v>
      </c>
      <c r="H19" s="18"/>
      <c r="I19" s="2"/>
      <c r="J19" s="2">
        <f t="shared" si="8"/>
        <v>50</v>
      </c>
      <c r="K19" s="18">
        <f>'[1]2020'!$F20</f>
        <v>50</v>
      </c>
      <c r="L19" s="2"/>
      <c r="M19" s="2">
        <f t="shared" si="9"/>
        <v>0</v>
      </c>
      <c r="N19" s="2">
        <f t="shared" si="10"/>
        <v>0</v>
      </c>
      <c r="O19" s="2"/>
      <c r="P19" s="2"/>
      <c r="Q19" s="2">
        <f t="shared" si="11"/>
        <v>0</v>
      </c>
      <c r="R19" s="2"/>
      <c r="S19" s="2"/>
    </row>
    <row r="20" spans="1:19" ht="21" customHeight="1">
      <c r="A20" s="10">
        <v>10</v>
      </c>
      <c r="B20" s="11" t="s">
        <v>40</v>
      </c>
      <c r="C20" s="2">
        <f t="shared" si="3"/>
        <v>100</v>
      </c>
      <c r="D20" s="2">
        <f t="shared" si="4"/>
        <v>0</v>
      </c>
      <c r="E20" s="2">
        <f t="shared" si="5"/>
        <v>100</v>
      </c>
      <c r="F20" s="2">
        <f t="shared" si="6"/>
        <v>100</v>
      </c>
      <c r="G20" s="2">
        <f t="shared" si="7"/>
        <v>0</v>
      </c>
      <c r="H20" s="18"/>
      <c r="I20" s="2"/>
      <c r="J20" s="2">
        <f t="shared" si="8"/>
        <v>100</v>
      </c>
      <c r="K20" s="18">
        <f>'[1]2020'!$F21</f>
        <v>100</v>
      </c>
      <c r="L20" s="2"/>
      <c r="M20" s="2">
        <f t="shared" si="9"/>
        <v>0</v>
      </c>
      <c r="N20" s="2">
        <f t="shared" si="10"/>
        <v>0</v>
      </c>
      <c r="O20" s="2"/>
      <c r="P20" s="2"/>
      <c r="Q20" s="2">
        <f t="shared" si="11"/>
        <v>0</v>
      </c>
      <c r="R20" s="2"/>
      <c r="S20" s="2"/>
    </row>
    <row r="21" spans="1:19" ht="21" customHeight="1">
      <c r="A21" s="10">
        <v>11</v>
      </c>
      <c r="B21" s="11" t="s">
        <v>41</v>
      </c>
      <c r="C21" s="2">
        <f t="shared" si="3"/>
        <v>100</v>
      </c>
      <c r="D21" s="2">
        <f t="shared" si="4"/>
        <v>0</v>
      </c>
      <c r="E21" s="2">
        <f t="shared" si="5"/>
        <v>100</v>
      </c>
      <c r="F21" s="2">
        <f t="shared" si="6"/>
        <v>100</v>
      </c>
      <c r="G21" s="2">
        <f t="shared" si="7"/>
        <v>0</v>
      </c>
      <c r="H21" s="18"/>
      <c r="I21" s="2"/>
      <c r="J21" s="2">
        <f t="shared" si="8"/>
        <v>100</v>
      </c>
      <c r="K21" s="18">
        <f>'[1]2020'!$F22</f>
        <v>100</v>
      </c>
      <c r="L21" s="2"/>
      <c r="M21" s="2">
        <f t="shared" si="9"/>
        <v>0</v>
      </c>
      <c r="N21" s="2">
        <f t="shared" si="10"/>
        <v>0</v>
      </c>
      <c r="O21" s="2"/>
      <c r="P21" s="2"/>
      <c r="Q21" s="2">
        <f t="shared" si="11"/>
        <v>0</v>
      </c>
      <c r="R21" s="2"/>
      <c r="S21" s="2"/>
    </row>
    <row r="22" spans="1:19" ht="21" customHeight="1">
      <c r="A22" s="10">
        <v>12</v>
      </c>
      <c r="B22" s="11" t="s">
        <v>42</v>
      </c>
      <c r="C22" s="2">
        <f t="shared" si="3"/>
        <v>550</v>
      </c>
      <c r="D22" s="2">
        <f t="shared" si="4"/>
        <v>0</v>
      </c>
      <c r="E22" s="2">
        <f t="shared" si="5"/>
        <v>550</v>
      </c>
      <c r="F22" s="2">
        <f t="shared" si="6"/>
        <v>550</v>
      </c>
      <c r="G22" s="2">
        <f t="shared" si="7"/>
        <v>0</v>
      </c>
      <c r="H22" s="18"/>
      <c r="I22" s="2"/>
      <c r="J22" s="2">
        <f t="shared" si="8"/>
        <v>550</v>
      </c>
      <c r="K22" s="18">
        <f>'[1]2020'!$F23</f>
        <v>550</v>
      </c>
      <c r="L22" s="2"/>
      <c r="M22" s="2">
        <f t="shared" si="9"/>
        <v>0</v>
      </c>
      <c r="N22" s="2">
        <f t="shared" si="10"/>
        <v>0</v>
      </c>
      <c r="O22" s="2"/>
      <c r="P22" s="2"/>
      <c r="Q22" s="2">
        <f t="shared" si="11"/>
        <v>0</v>
      </c>
      <c r="R22" s="2"/>
      <c r="S22" s="2"/>
    </row>
    <row r="23" spans="1:19" ht="21" customHeight="1">
      <c r="A23" s="10">
        <v>13</v>
      </c>
      <c r="B23" s="11" t="s">
        <v>43</v>
      </c>
      <c r="C23" s="2">
        <f t="shared" si="3"/>
        <v>700</v>
      </c>
      <c r="D23" s="2">
        <f t="shared" si="4"/>
        <v>0</v>
      </c>
      <c r="E23" s="2">
        <f t="shared" si="5"/>
        <v>700</v>
      </c>
      <c r="F23" s="2">
        <f t="shared" si="6"/>
        <v>700</v>
      </c>
      <c r="G23" s="2">
        <f t="shared" si="7"/>
        <v>0</v>
      </c>
      <c r="H23" s="18"/>
      <c r="I23" s="2"/>
      <c r="J23" s="2">
        <f t="shared" si="8"/>
        <v>700</v>
      </c>
      <c r="K23" s="18">
        <f>'[1]2020'!$F24</f>
        <v>700</v>
      </c>
      <c r="L23" s="2"/>
      <c r="M23" s="2">
        <f t="shared" si="9"/>
        <v>0</v>
      </c>
      <c r="N23" s="2">
        <f t="shared" si="10"/>
        <v>0</v>
      </c>
      <c r="O23" s="2"/>
      <c r="P23" s="2"/>
      <c r="Q23" s="2">
        <f t="shared" si="11"/>
        <v>0</v>
      </c>
      <c r="R23" s="2"/>
      <c r="S23" s="2"/>
    </row>
    <row r="24" spans="1:19" ht="21" customHeight="1">
      <c r="A24" s="10">
        <v>14</v>
      </c>
      <c r="B24" s="11" t="s">
        <v>44</v>
      </c>
      <c r="C24" s="2">
        <f t="shared" si="3"/>
        <v>980</v>
      </c>
      <c r="D24" s="2">
        <f t="shared" si="4"/>
        <v>0</v>
      </c>
      <c r="E24" s="2">
        <f t="shared" si="5"/>
        <v>980</v>
      </c>
      <c r="F24" s="2">
        <f t="shared" si="6"/>
        <v>980</v>
      </c>
      <c r="G24" s="2">
        <f t="shared" si="7"/>
        <v>0</v>
      </c>
      <c r="H24" s="18"/>
      <c r="I24" s="2"/>
      <c r="J24" s="2">
        <f t="shared" si="8"/>
        <v>980</v>
      </c>
      <c r="K24" s="18">
        <f>'[1]2020'!$F25</f>
        <v>980</v>
      </c>
      <c r="L24" s="2"/>
      <c r="M24" s="2">
        <f t="shared" si="9"/>
        <v>0</v>
      </c>
      <c r="N24" s="2">
        <f t="shared" si="10"/>
        <v>0</v>
      </c>
      <c r="O24" s="2"/>
      <c r="P24" s="2"/>
      <c r="Q24" s="2">
        <f t="shared" si="11"/>
        <v>0</v>
      </c>
      <c r="R24" s="2"/>
      <c r="S24" s="2"/>
    </row>
    <row r="25" spans="1:19" ht="21" customHeight="1">
      <c r="A25" s="10">
        <v>15</v>
      </c>
      <c r="B25" s="11" t="s">
        <v>45</v>
      </c>
      <c r="C25" s="2">
        <f t="shared" si="3"/>
        <v>50</v>
      </c>
      <c r="D25" s="2">
        <f t="shared" si="4"/>
        <v>0</v>
      </c>
      <c r="E25" s="2">
        <f t="shared" si="5"/>
        <v>50</v>
      </c>
      <c r="F25" s="2">
        <f t="shared" si="6"/>
        <v>50</v>
      </c>
      <c r="G25" s="2">
        <f t="shared" si="7"/>
        <v>0</v>
      </c>
      <c r="H25" s="18"/>
      <c r="I25" s="2"/>
      <c r="J25" s="2">
        <f t="shared" si="8"/>
        <v>50</v>
      </c>
      <c r="K25" s="18">
        <f>'[1]2020'!$F26</f>
        <v>50</v>
      </c>
      <c r="L25" s="2"/>
      <c r="M25" s="2">
        <f t="shared" si="9"/>
        <v>0</v>
      </c>
      <c r="N25" s="2">
        <f t="shared" si="10"/>
        <v>0</v>
      </c>
      <c r="O25" s="2"/>
      <c r="P25" s="2"/>
      <c r="Q25" s="2">
        <f t="shared" si="11"/>
        <v>0</v>
      </c>
      <c r="R25" s="2"/>
      <c r="S25" s="2"/>
    </row>
    <row r="26" spans="1:19" ht="21" customHeight="1">
      <c r="A26" s="10">
        <v>16</v>
      </c>
      <c r="B26" s="11" t="s">
        <v>46</v>
      </c>
      <c r="C26" s="2">
        <f t="shared" si="3"/>
        <v>490</v>
      </c>
      <c r="D26" s="2">
        <f t="shared" si="4"/>
        <v>0</v>
      </c>
      <c r="E26" s="2">
        <f t="shared" si="5"/>
        <v>490</v>
      </c>
      <c r="F26" s="2">
        <f t="shared" si="6"/>
        <v>490</v>
      </c>
      <c r="G26" s="2">
        <f t="shared" si="7"/>
        <v>0</v>
      </c>
      <c r="H26" s="18"/>
      <c r="I26" s="2"/>
      <c r="J26" s="2">
        <f t="shared" si="8"/>
        <v>490</v>
      </c>
      <c r="K26" s="18">
        <f>'[1]2020'!$F27</f>
        <v>490</v>
      </c>
      <c r="L26" s="2"/>
      <c r="M26" s="2">
        <f t="shared" si="9"/>
        <v>0</v>
      </c>
      <c r="N26" s="2">
        <f t="shared" si="10"/>
        <v>0</v>
      </c>
      <c r="O26" s="2"/>
      <c r="P26" s="2"/>
      <c r="Q26" s="2">
        <f t="shared" si="11"/>
        <v>0</v>
      </c>
      <c r="R26" s="2"/>
      <c r="S26" s="2"/>
    </row>
    <row r="27" spans="1:19" ht="21" customHeight="1">
      <c r="A27" s="10">
        <v>17</v>
      </c>
      <c r="B27" s="11" t="s">
        <v>47</v>
      </c>
      <c r="C27" s="2">
        <f t="shared" si="3"/>
        <v>50</v>
      </c>
      <c r="D27" s="2">
        <f t="shared" si="4"/>
        <v>0</v>
      </c>
      <c r="E27" s="2">
        <f t="shared" si="5"/>
        <v>50</v>
      </c>
      <c r="F27" s="2">
        <f t="shared" si="6"/>
        <v>50</v>
      </c>
      <c r="G27" s="2">
        <f t="shared" si="7"/>
        <v>0</v>
      </c>
      <c r="H27" s="18"/>
      <c r="I27" s="12"/>
      <c r="J27" s="2">
        <f t="shared" si="8"/>
        <v>50</v>
      </c>
      <c r="K27" s="18">
        <f>'[1]2020'!$F28</f>
        <v>50</v>
      </c>
      <c r="L27" s="12"/>
      <c r="M27" s="2">
        <f t="shared" si="9"/>
        <v>0</v>
      </c>
      <c r="N27" s="2">
        <f t="shared" si="10"/>
        <v>0</v>
      </c>
      <c r="O27" s="12"/>
      <c r="P27" s="11"/>
      <c r="Q27" s="2">
        <f t="shared" si="11"/>
        <v>0</v>
      </c>
      <c r="R27" s="11"/>
      <c r="S27" s="11"/>
    </row>
    <row r="28" spans="1:19" ht="21" customHeight="1">
      <c r="A28" s="10">
        <v>18</v>
      </c>
      <c r="B28" s="11" t="s">
        <v>48</v>
      </c>
      <c r="C28" s="2">
        <f t="shared" si="3"/>
        <v>50</v>
      </c>
      <c r="D28" s="2">
        <f t="shared" si="4"/>
        <v>0</v>
      </c>
      <c r="E28" s="2">
        <f t="shared" si="5"/>
        <v>50</v>
      </c>
      <c r="F28" s="2">
        <f t="shared" si="6"/>
        <v>50</v>
      </c>
      <c r="G28" s="2">
        <f t="shared" si="7"/>
        <v>0</v>
      </c>
      <c r="H28" s="18"/>
      <c r="I28" s="11"/>
      <c r="J28" s="2">
        <f t="shared" si="8"/>
        <v>50</v>
      </c>
      <c r="K28" s="18">
        <f>'[1]2020'!$F29</f>
        <v>50</v>
      </c>
      <c r="L28" s="11"/>
      <c r="M28" s="2">
        <f t="shared" si="9"/>
        <v>0</v>
      </c>
      <c r="N28" s="2">
        <f t="shared" si="10"/>
        <v>0</v>
      </c>
      <c r="O28" s="11"/>
      <c r="P28" s="11"/>
      <c r="Q28" s="2">
        <f t="shared" si="11"/>
        <v>0</v>
      </c>
      <c r="R28" s="11"/>
      <c r="S28" s="11"/>
    </row>
    <row r="29" spans="1:19" ht="21" customHeight="1">
      <c r="A29" s="10">
        <v>19</v>
      </c>
      <c r="B29" s="11" t="s">
        <v>49</v>
      </c>
      <c r="C29" s="2">
        <f t="shared" si="3"/>
        <v>50</v>
      </c>
      <c r="D29" s="2">
        <f t="shared" si="4"/>
        <v>0</v>
      </c>
      <c r="E29" s="2">
        <f t="shared" si="5"/>
        <v>50</v>
      </c>
      <c r="F29" s="2">
        <f t="shared" si="6"/>
        <v>50</v>
      </c>
      <c r="G29" s="2">
        <f t="shared" si="7"/>
        <v>0</v>
      </c>
      <c r="H29" s="18"/>
      <c r="I29" s="11"/>
      <c r="J29" s="2">
        <f t="shared" si="8"/>
        <v>50</v>
      </c>
      <c r="K29" s="18">
        <f>'[1]2020'!$F31</f>
        <v>50</v>
      </c>
      <c r="L29" s="11"/>
      <c r="M29" s="2">
        <f t="shared" si="9"/>
        <v>0</v>
      </c>
      <c r="N29" s="2">
        <f t="shared" si="10"/>
        <v>0</v>
      </c>
      <c r="O29" s="11"/>
      <c r="P29" s="11"/>
      <c r="Q29" s="2">
        <f t="shared" si="11"/>
        <v>0</v>
      </c>
      <c r="R29" s="11"/>
      <c r="S29" s="11"/>
    </row>
    <row r="30" spans="1:19" ht="21" customHeight="1">
      <c r="A30" s="10">
        <v>20</v>
      </c>
      <c r="B30" s="11" t="s">
        <v>50</v>
      </c>
      <c r="C30" s="2">
        <f t="shared" si="3"/>
        <v>50</v>
      </c>
      <c r="D30" s="2">
        <f t="shared" si="4"/>
        <v>0</v>
      </c>
      <c r="E30" s="2">
        <f t="shared" si="5"/>
        <v>50</v>
      </c>
      <c r="F30" s="2">
        <f t="shared" si="6"/>
        <v>50</v>
      </c>
      <c r="G30" s="2">
        <f t="shared" si="7"/>
        <v>0</v>
      </c>
      <c r="H30" s="18"/>
      <c r="I30" s="11"/>
      <c r="J30" s="2">
        <f t="shared" si="8"/>
        <v>50</v>
      </c>
      <c r="K30" s="18">
        <f>'[1]2020'!$F32</f>
        <v>50</v>
      </c>
      <c r="L30" s="11"/>
      <c r="M30" s="2">
        <f t="shared" si="9"/>
        <v>0</v>
      </c>
      <c r="N30" s="2">
        <f t="shared" si="10"/>
        <v>0</v>
      </c>
      <c r="O30" s="11"/>
      <c r="P30" s="11"/>
      <c r="Q30" s="2">
        <f t="shared" si="11"/>
        <v>0</v>
      </c>
      <c r="R30" s="11"/>
      <c r="S30" s="11"/>
    </row>
    <row r="31" spans="1:19" ht="21" customHeight="1">
      <c r="A31" s="10">
        <v>21</v>
      </c>
      <c r="B31" s="11" t="s">
        <v>51</v>
      </c>
      <c r="C31" s="2">
        <f t="shared" si="3"/>
        <v>50</v>
      </c>
      <c r="D31" s="2">
        <f t="shared" si="4"/>
        <v>0</v>
      </c>
      <c r="E31" s="2">
        <f t="shared" si="5"/>
        <v>50</v>
      </c>
      <c r="F31" s="2">
        <f t="shared" si="6"/>
        <v>50</v>
      </c>
      <c r="G31" s="2">
        <f t="shared" si="7"/>
        <v>0</v>
      </c>
      <c r="H31" s="18"/>
      <c r="I31" s="11"/>
      <c r="J31" s="2">
        <f t="shared" si="8"/>
        <v>50</v>
      </c>
      <c r="K31" s="18">
        <f>'[1]2020'!$F34</f>
        <v>50</v>
      </c>
      <c r="L31" s="11"/>
      <c r="M31" s="2">
        <f t="shared" si="9"/>
        <v>0</v>
      </c>
      <c r="N31" s="2">
        <f t="shared" si="10"/>
        <v>0</v>
      </c>
      <c r="O31" s="11"/>
      <c r="P31" s="11"/>
      <c r="Q31" s="2">
        <f t="shared" si="11"/>
        <v>0</v>
      </c>
      <c r="R31" s="11"/>
      <c r="S31" s="11"/>
    </row>
    <row r="32" spans="1:19" ht="21" customHeight="1">
      <c r="A32" s="10">
        <v>22</v>
      </c>
      <c r="B32" s="11" t="s">
        <v>52</v>
      </c>
      <c r="C32" s="2">
        <f t="shared" si="3"/>
        <v>250</v>
      </c>
      <c r="D32" s="2">
        <f t="shared" si="4"/>
        <v>0</v>
      </c>
      <c r="E32" s="2">
        <f t="shared" si="5"/>
        <v>250</v>
      </c>
      <c r="F32" s="2">
        <f t="shared" si="6"/>
        <v>250</v>
      </c>
      <c r="G32" s="2">
        <f t="shared" si="7"/>
        <v>0</v>
      </c>
      <c r="H32" s="18"/>
      <c r="I32" s="11"/>
      <c r="J32" s="2">
        <f t="shared" si="8"/>
        <v>250</v>
      </c>
      <c r="K32" s="18">
        <f>'[1]2020'!$F35</f>
        <v>250</v>
      </c>
      <c r="L32" s="11"/>
      <c r="M32" s="2">
        <f t="shared" si="9"/>
        <v>0</v>
      </c>
      <c r="N32" s="2">
        <f t="shared" si="10"/>
        <v>0</v>
      </c>
      <c r="O32" s="11"/>
      <c r="P32" s="11"/>
      <c r="Q32" s="2">
        <f t="shared" si="11"/>
        <v>0</v>
      </c>
      <c r="R32" s="11"/>
      <c r="S32" s="11"/>
    </row>
    <row r="33" spans="1:19" ht="21" customHeight="1">
      <c r="A33" s="10">
        <v>23</v>
      </c>
      <c r="B33" s="11" t="s">
        <v>53</v>
      </c>
      <c r="C33" s="2">
        <f t="shared" si="3"/>
        <v>0</v>
      </c>
      <c r="D33" s="2">
        <f t="shared" si="4"/>
        <v>0</v>
      </c>
      <c r="E33" s="2">
        <f t="shared" si="5"/>
        <v>0</v>
      </c>
      <c r="F33" s="2">
        <f t="shared" si="6"/>
        <v>0</v>
      </c>
      <c r="G33" s="2">
        <f t="shared" si="7"/>
        <v>0</v>
      </c>
      <c r="H33" s="18"/>
      <c r="I33" s="11"/>
      <c r="J33" s="2">
        <f t="shared" si="8"/>
        <v>0</v>
      </c>
      <c r="K33" s="18">
        <f>'[1]2020'!$F36</f>
        <v>0</v>
      </c>
      <c r="L33" s="11"/>
      <c r="M33" s="2">
        <f t="shared" si="9"/>
        <v>0</v>
      </c>
      <c r="N33" s="2">
        <f t="shared" si="10"/>
        <v>0</v>
      </c>
      <c r="O33" s="11"/>
      <c r="P33" s="11"/>
      <c r="Q33" s="2">
        <f t="shared" si="11"/>
        <v>0</v>
      </c>
      <c r="R33" s="11"/>
      <c r="S33" s="11"/>
    </row>
    <row r="34" spans="1:19" ht="21" customHeight="1">
      <c r="A34" s="10">
        <v>24</v>
      </c>
      <c r="B34" s="11" t="s">
        <v>54</v>
      </c>
      <c r="C34" s="2">
        <f t="shared" si="3"/>
        <v>128</v>
      </c>
      <c r="D34" s="2">
        <f t="shared" si="4"/>
        <v>128</v>
      </c>
      <c r="E34" s="2">
        <f t="shared" si="5"/>
        <v>0</v>
      </c>
      <c r="F34" s="2">
        <f t="shared" si="6"/>
        <v>128</v>
      </c>
      <c r="G34" s="2">
        <f t="shared" si="7"/>
        <v>128</v>
      </c>
      <c r="H34" s="18">
        <v>128</v>
      </c>
      <c r="I34" s="11"/>
      <c r="J34" s="2">
        <f t="shared" si="8"/>
        <v>0</v>
      </c>
      <c r="K34" s="18">
        <f>'[1]2020'!$F36</f>
        <v>0</v>
      </c>
      <c r="L34" s="11"/>
      <c r="M34" s="2">
        <f t="shared" si="9"/>
        <v>0</v>
      </c>
      <c r="N34" s="2">
        <f t="shared" si="10"/>
        <v>0</v>
      </c>
      <c r="O34" s="11"/>
      <c r="P34" s="11"/>
      <c r="Q34" s="2">
        <f t="shared" si="11"/>
        <v>0</v>
      </c>
      <c r="R34" s="11"/>
      <c r="S34" s="11"/>
    </row>
    <row r="35" spans="1:19" ht="21" customHeight="1">
      <c r="A35" s="10">
        <v>25</v>
      </c>
      <c r="B35" s="11" t="s">
        <v>55</v>
      </c>
      <c r="C35" s="2">
        <f t="shared" si="3"/>
        <v>1660</v>
      </c>
      <c r="D35" s="2">
        <f t="shared" si="4"/>
        <v>1660</v>
      </c>
      <c r="E35" s="2">
        <f t="shared" si="5"/>
        <v>0</v>
      </c>
      <c r="F35" s="2">
        <f t="shared" si="6"/>
        <v>1660</v>
      </c>
      <c r="G35" s="2">
        <f t="shared" si="7"/>
        <v>1660</v>
      </c>
      <c r="H35" s="18">
        <v>1660</v>
      </c>
      <c r="I35" s="11"/>
      <c r="J35" s="2">
        <f t="shared" si="8"/>
        <v>0</v>
      </c>
      <c r="K35" s="18">
        <f>'[1]2020'!$F37</f>
        <v>0</v>
      </c>
      <c r="L35" s="11"/>
      <c r="M35" s="2">
        <f t="shared" si="9"/>
        <v>0</v>
      </c>
      <c r="N35" s="2">
        <f t="shared" si="10"/>
        <v>0</v>
      </c>
      <c r="O35" s="11"/>
      <c r="P35" s="11"/>
      <c r="Q35" s="2">
        <f t="shared" si="11"/>
        <v>0</v>
      </c>
      <c r="R35" s="11"/>
      <c r="S35" s="11"/>
    </row>
    <row r="36" spans="1:19" ht="21" customHeight="1">
      <c r="A36" s="10">
        <v>26</v>
      </c>
      <c r="B36" s="11" t="s">
        <v>65</v>
      </c>
      <c r="C36" s="2">
        <f>SUM(D36:E36)</f>
        <v>8549</v>
      </c>
      <c r="D36" s="2">
        <f t="shared" si="4"/>
        <v>0</v>
      </c>
      <c r="E36" s="2">
        <f t="shared" si="5"/>
        <v>8549</v>
      </c>
      <c r="F36" s="2">
        <f t="shared" si="6"/>
        <v>0</v>
      </c>
      <c r="G36" s="2">
        <f t="shared" si="7"/>
        <v>0</v>
      </c>
      <c r="H36" s="18"/>
      <c r="I36" s="11"/>
      <c r="J36" s="2">
        <f t="shared" si="8"/>
        <v>0</v>
      </c>
      <c r="K36" s="18"/>
      <c r="L36" s="11"/>
      <c r="M36" s="2">
        <f t="shared" si="9"/>
        <v>8549</v>
      </c>
      <c r="N36" s="2">
        <f t="shared" si="10"/>
        <v>0</v>
      </c>
      <c r="O36" s="11"/>
      <c r="P36" s="11"/>
      <c r="Q36" s="2">
        <f t="shared" si="11"/>
        <v>8549</v>
      </c>
      <c r="R36" s="11">
        <v>8549</v>
      </c>
      <c r="S36" s="11"/>
    </row>
    <row r="37" spans="1:19" s="9" customFormat="1" ht="21" customHeight="1">
      <c r="A37" s="7" t="s">
        <v>5</v>
      </c>
      <c r="B37" s="8" t="s">
        <v>56</v>
      </c>
      <c r="C37" s="1">
        <f>SUM(D37:E37)</f>
        <v>1479441.3340000003</v>
      </c>
      <c r="D37" s="1">
        <f t="shared" si="4"/>
        <v>1205760.7340000002</v>
      </c>
      <c r="E37" s="1">
        <f t="shared" si="5"/>
        <v>273680.59999999998</v>
      </c>
      <c r="F37" s="1">
        <f t="shared" si="6"/>
        <v>791479</v>
      </c>
      <c r="G37" s="1">
        <f t="shared" si="7"/>
        <v>655212</v>
      </c>
      <c r="H37" s="8">
        <v>655212</v>
      </c>
      <c r="I37" s="16"/>
      <c r="J37" s="1">
        <f t="shared" si="8"/>
        <v>136267</v>
      </c>
      <c r="K37" s="8">
        <f>SUM(K38:K48)</f>
        <v>136267</v>
      </c>
      <c r="L37" s="8">
        <f t="shared" ref="L37:S37" si="12">SUM(L38:L48)</f>
        <v>0</v>
      </c>
      <c r="M37" s="8">
        <f t="shared" si="12"/>
        <v>687962.33400000003</v>
      </c>
      <c r="N37" s="8">
        <f t="shared" si="12"/>
        <v>550548.73400000005</v>
      </c>
      <c r="O37" s="8">
        <f t="shared" si="12"/>
        <v>550548.73400000005</v>
      </c>
      <c r="P37" s="8">
        <f t="shared" si="12"/>
        <v>0</v>
      </c>
      <c r="Q37" s="8">
        <f t="shared" si="12"/>
        <v>137413.6</v>
      </c>
      <c r="R37" s="8">
        <f t="shared" si="12"/>
        <v>137413.6</v>
      </c>
      <c r="S37" s="8">
        <f t="shared" si="12"/>
        <v>0</v>
      </c>
    </row>
    <row r="38" spans="1:19" ht="21" customHeight="1">
      <c r="A38" s="13">
        <v>1</v>
      </c>
      <c r="B38" s="14" t="s">
        <v>23</v>
      </c>
      <c r="C38" s="2">
        <f t="shared" si="3"/>
        <v>230751.08000000002</v>
      </c>
      <c r="D38" s="2">
        <f>G38+N38</f>
        <v>199656.08000000002</v>
      </c>
      <c r="E38" s="2">
        <f t="shared" si="5"/>
        <v>31095</v>
      </c>
      <c r="F38" s="2">
        <f t="shared" si="6"/>
        <v>103100.8</v>
      </c>
      <c r="G38" s="2">
        <f t="shared" si="7"/>
        <v>89109.8</v>
      </c>
      <c r="H38" s="14">
        <v>89109.8</v>
      </c>
      <c r="I38" s="11"/>
      <c r="J38" s="2">
        <f t="shared" si="8"/>
        <v>13991</v>
      </c>
      <c r="K38" s="14">
        <f>'[1]2020'!$F39</f>
        <v>13991</v>
      </c>
      <c r="L38" s="11"/>
      <c r="M38" s="2">
        <f t="shared" si="9"/>
        <v>127650.28</v>
      </c>
      <c r="N38" s="2">
        <f t="shared" si="10"/>
        <v>110546.28</v>
      </c>
      <c r="O38" s="2">
        <v>110546.28</v>
      </c>
      <c r="P38" s="11"/>
      <c r="Q38" s="2">
        <f t="shared" si="11"/>
        <v>17104</v>
      </c>
      <c r="R38" s="11">
        <v>17104</v>
      </c>
      <c r="S38" s="11"/>
    </row>
    <row r="39" spans="1:19" ht="21" customHeight="1">
      <c r="A39" s="10">
        <v>2</v>
      </c>
      <c r="B39" s="11" t="s">
        <v>57</v>
      </c>
      <c r="C39" s="2">
        <f t="shared" si="3"/>
        <v>207299.54699999999</v>
      </c>
      <c r="D39" s="2">
        <f t="shared" si="4"/>
        <v>171554.647</v>
      </c>
      <c r="E39" s="2">
        <f t="shared" si="5"/>
        <v>35744.9</v>
      </c>
      <c r="F39" s="2">
        <f t="shared" si="6"/>
        <v>106333.7</v>
      </c>
      <c r="G39" s="2">
        <f t="shared" si="7"/>
        <v>90889.7</v>
      </c>
      <c r="H39" s="19">
        <v>90889.7</v>
      </c>
      <c r="I39" s="11"/>
      <c r="J39" s="2">
        <f t="shared" si="8"/>
        <v>15444</v>
      </c>
      <c r="K39" s="19">
        <f>'[1]2020'!$F40</f>
        <v>15444</v>
      </c>
      <c r="L39" s="11"/>
      <c r="M39" s="2">
        <f t="shared" si="9"/>
        <v>100965.84700000001</v>
      </c>
      <c r="N39" s="2">
        <f t="shared" si="10"/>
        <v>80664.947</v>
      </c>
      <c r="O39" s="2">
        <v>80664.947</v>
      </c>
      <c r="P39" s="11"/>
      <c r="Q39" s="2">
        <f t="shared" si="11"/>
        <v>20300.900000000001</v>
      </c>
      <c r="R39" s="11">
        <v>20300.900000000001</v>
      </c>
      <c r="S39" s="11"/>
    </row>
    <row r="40" spans="1:19" ht="21" customHeight="1">
      <c r="A40" s="10">
        <v>3</v>
      </c>
      <c r="B40" s="11" t="s">
        <v>24</v>
      </c>
      <c r="C40" s="2">
        <f t="shared" si="3"/>
        <v>185318.06999999998</v>
      </c>
      <c r="D40" s="2">
        <f t="shared" si="4"/>
        <v>150137.16999999998</v>
      </c>
      <c r="E40" s="2">
        <f t="shared" si="5"/>
        <v>35180.9</v>
      </c>
      <c r="F40" s="2">
        <f t="shared" si="6"/>
        <v>86120</v>
      </c>
      <c r="G40" s="2">
        <f t="shared" si="7"/>
        <v>75580</v>
      </c>
      <c r="H40" s="19">
        <v>75580</v>
      </c>
      <c r="I40" s="11"/>
      <c r="J40" s="2">
        <f t="shared" si="8"/>
        <v>10540</v>
      </c>
      <c r="K40" s="19">
        <f>'[1]2020'!$F41</f>
        <v>10540</v>
      </c>
      <c r="L40" s="11"/>
      <c r="M40" s="2">
        <f t="shared" si="9"/>
        <v>99198.07</v>
      </c>
      <c r="N40" s="2">
        <f t="shared" si="10"/>
        <v>74557.17</v>
      </c>
      <c r="O40" s="2">
        <v>74557.17</v>
      </c>
      <c r="P40" s="11"/>
      <c r="Q40" s="2">
        <f t="shared" si="11"/>
        <v>24640.9</v>
      </c>
      <c r="R40" s="11">
        <v>24640.9</v>
      </c>
      <c r="S40" s="11"/>
    </row>
    <row r="41" spans="1:19" ht="21" customHeight="1">
      <c r="A41" s="10">
        <v>4</v>
      </c>
      <c r="B41" s="11" t="s">
        <v>25</v>
      </c>
      <c r="C41" s="2">
        <f t="shared" si="3"/>
        <v>157477.94500000001</v>
      </c>
      <c r="D41" s="2">
        <f t="shared" si="4"/>
        <v>132219.14500000002</v>
      </c>
      <c r="E41" s="2">
        <f t="shared" si="5"/>
        <v>25258.799999999999</v>
      </c>
      <c r="F41" s="2">
        <f t="shared" si="6"/>
        <v>69121</v>
      </c>
      <c r="G41" s="2">
        <f t="shared" si="7"/>
        <v>59050</v>
      </c>
      <c r="H41" s="19">
        <v>59050</v>
      </c>
      <c r="I41" s="11"/>
      <c r="J41" s="2">
        <f t="shared" si="8"/>
        <v>10071</v>
      </c>
      <c r="K41" s="19">
        <f>'[1]2020'!$F42</f>
        <v>10071</v>
      </c>
      <c r="L41" s="11"/>
      <c r="M41" s="2">
        <f t="shared" si="9"/>
        <v>88356.945000000007</v>
      </c>
      <c r="N41" s="2">
        <f t="shared" si="10"/>
        <v>73169.145000000004</v>
      </c>
      <c r="O41" s="2">
        <v>73169.145000000004</v>
      </c>
      <c r="P41" s="11"/>
      <c r="Q41" s="2">
        <f t="shared" si="11"/>
        <v>15187.8</v>
      </c>
      <c r="R41" s="11">
        <v>15187.8</v>
      </c>
      <c r="S41" s="11"/>
    </row>
    <row r="42" spans="1:19" ht="21" customHeight="1">
      <c r="A42" s="10">
        <v>5</v>
      </c>
      <c r="B42" s="11" t="s">
        <v>26</v>
      </c>
      <c r="C42" s="2">
        <f t="shared" si="3"/>
        <v>92627</v>
      </c>
      <c r="D42" s="2">
        <f t="shared" si="4"/>
        <v>72656</v>
      </c>
      <c r="E42" s="2">
        <f t="shared" si="5"/>
        <v>19971</v>
      </c>
      <c r="F42" s="2">
        <f t="shared" si="6"/>
        <v>49296</v>
      </c>
      <c r="G42" s="2">
        <f t="shared" si="7"/>
        <v>39400</v>
      </c>
      <c r="H42" s="19">
        <v>39400</v>
      </c>
      <c r="I42" s="11"/>
      <c r="J42" s="2">
        <f t="shared" si="8"/>
        <v>9896</v>
      </c>
      <c r="K42" s="19">
        <f>'[1]2020'!$F43</f>
        <v>9896</v>
      </c>
      <c r="L42" s="11"/>
      <c r="M42" s="2">
        <f t="shared" si="9"/>
        <v>43331</v>
      </c>
      <c r="N42" s="2">
        <f t="shared" si="10"/>
        <v>33256</v>
      </c>
      <c r="O42" s="2">
        <v>33256</v>
      </c>
      <c r="P42" s="11"/>
      <c r="Q42" s="2">
        <f t="shared" si="11"/>
        <v>10075</v>
      </c>
      <c r="R42" s="11">
        <v>10075</v>
      </c>
      <c r="S42" s="11"/>
    </row>
    <row r="43" spans="1:19" ht="21" customHeight="1">
      <c r="A43" s="10">
        <v>6</v>
      </c>
      <c r="B43" s="11" t="s">
        <v>58</v>
      </c>
      <c r="C43" s="2">
        <f t="shared" si="3"/>
        <v>32332</v>
      </c>
      <c r="D43" s="2">
        <f t="shared" si="4"/>
        <v>18908</v>
      </c>
      <c r="E43" s="2">
        <f t="shared" si="5"/>
        <v>13424</v>
      </c>
      <c r="F43" s="2">
        <f t="shared" si="6"/>
        <v>5852</v>
      </c>
      <c r="G43" s="2">
        <f t="shared" si="7"/>
        <v>0</v>
      </c>
      <c r="H43" s="19">
        <v>0</v>
      </c>
      <c r="I43" s="11"/>
      <c r="J43" s="2">
        <f t="shared" si="8"/>
        <v>5852</v>
      </c>
      <c r="K43" s="19">
        <f>'[1]2020'!$F44</f>
        <v>5852</v>
      </c>
      <c r="L43" s="11"/>
      <c r="M43" s="2">
        <f t="shared" si="9"/>
        <v>26480</v>
      </c>
      <c r="N43" s="2">
        <f t="shared" si="10"/>
        <v>18908</v>
      </c>
      <c r="O43" s="2">
        <v>18908</v>
      </c>
      <c r="P43" s="11"/>
      <c r="Q43" s="2">
        <f t="shared" si="11"/>
        <v>7572</v>
      </c>
      <c r="R43" s="11">
        <v>7572</v>
      </c>
      <c r="S43" s="11"/>
    </row>
    <row r="44" spans="1:19" ht="21" customHeight="1">
      <c r="A44" s="13">
        <v>7</v>
      </c>
      <c r="B44" s="14" t="s">
        <v>27</v>
      </c>
      <c r="C44" s="2">
        <f t="shared" si="3"/>
        <v>79947</v>
      </c>
      <c r="D44" s="2">
        <f t="shared" si="4"/>
        <v>64981</v>
      </c>
      <c r="E44" s="2">
        <f t="shared" si="5"/>
        <v>14966</v>
      </c>
      <c r="F44" s="2">
        <f t="shared" si="6"/>
        <v>79255</v>
      </c>
      <c r="G44" s="2">
        <f t="shared" si="7"/>
        <v>64529</v>
      </c>
      <c r="H44" s="14">
        <v>64529</v>
      </c>
      <c r="I44" s="11"/>
      <c r="J44" s="2">
        <f t="shared" si="8"/>
        <v>14726</v>
      </c>
      <c r="K44" s="14">
        <f>'[1]2020'!$F45</f>
        <v>14726</v>
      </c>
      <c r="L44" s="11"/>
      <c r="M44" s="2">
        <f t="shared" si="9"/>
        <v>692</v>
      </c>
      <c r="N44" s="2">
        <f t="shared" si="10"/>
        <v>452</v>
      </c>
      <c r="O44" s="2">
        <v>452</v>
      </c>
      <c r="P44" s="11"/>
      <c r="Q44" s="2">
        <f t="shared" si="11"/>
        <v>240</v>
      </c>
      <c r="R44" s="11">
        <v>240</v>
      </c>
      <c r="S44" s="11"/>
    </row>
    <row r="45" spans="1:19" ht="21" customHeight="1">
      <c r="A45" s="10">
        <v>8</v>
      </c>
      <c r="B45" s="11" t="s">
        <v>28</v>
      </c>
      <c r="C45" s="2">
        <f t="shared" si="3"/>
        <v>43554</v>
      </c>
      <c r="D45" s="2">
        <f t="shared" si="4"/>
        <v>26683</v>
      </c>
      <c r="E45" s="2">
        <f t="shared" si="5"/>
        <v>16871</v>
      </c>
      <c r="F45" s="2">
        <f t="shared" si="6"/>
        <v>28236</v>
      </c>
      <c r="G45" s="2">
        <f t="shared" si="7"/>
        <v>16207</v>
      </c>
      <c r="H45" s="19">
        <v>16207</v>
      </c>
      <c r="I45" s="11"/>
      <c r="J45" s="2">
        <f t="shared" si="8"/>
        <v>12029</v>
      </c>
      <c r="K45" s="19">
        <f>'[1]2020'!$F46</f>
        <v>12029</v>
      </c>
      <c r="L45" s="11"/>
      <c r="M45" s="2">
        <f t="shared" si="9"/>
        <v>15318</v>
      </c>
      <c r="N45" s="2">
        <f t="shared" si="10"/>
        <v>10476</v>
      </c>
      <c r="O45" s="2">
        <v>10476</v>
      </c>
      <c r="P45" s="11"/>
      <c r="Q45" s="2">
        <f t="shared" si="11"/>
        <v>4842</v>
      </c>
      <c r="R45" s="11">
        <v>4842</v>
      </c>
      <c r="S45" s="11"/>
    </row>
    <row r="46" spans="1:19" ht="21" customHeight="1">
      <c r="A46" s="10">
        <v>9</v>
      </c>
      <c r="B46" s="11" t="s">
        <v>29</v>
      </c>
      <c r="C46" s="2">
        <f t="shared" si="3"/>
        <v>56037.5</v>
      </c>
      <c r="D46" s="2">
        <f t="shared" si="4"/>
        <v>38197.5</v>
      </c>
      <c r="E46" s="2">
        <f t="shared" si="5"/>
        <v>17840</v>
      </c>
      <c r="F46" s="2">
        <f t="shared" si="6"/>
        <v>40563.5</v>
      </c>
      <c r="G46" s="2">
        <f t="shared" si="7"/>
        <v>27223.5</v>
      </c>
      <c r="H46" s="19">
        <v>27223.5</v>
      </c>
      <c r="I46" s="11"/>
      <c r="J46" s="2">
        <f t="shared" si="8"/>
        <v>13340</v>
      </c>
      <c r="K46" s="19">
        <f>'[1]2020'!$F47</f>
        <v>13340</v>
      </c>
      <c r="L46" s="11"/>
      <c r="M46" s="2">
        <f t="shared" si="9"/>
        <v>15474</v>
      </c>
      <c r="N46" s="2">
        <f t="shared" si="10"/>
        <v>10974</v>
      </c>
      <c r="O46" s="2">
        <v>10974</v>
      </c>
      <c r="P46" s="11"/>
      <c r="Q46" s="2">
        <f t="shared" si="11"/>
        <v>4500</v>
      </c>
      <c r="R46" s="11">
        <v>4500</v>
      </c>
      <c r="S46" s="11"/>
    </row>
    <row r="47" spans="1:19" ht="21" customHeight="1">
      <c r="A47" s="13">
        <v>10</v>
      </c>
      <c r="B47" s="14" t="s">
        <v>59</v>
      </c>
      <c r="C47" s="2">
        <f t="shared" si="3"/>
        <v>213401</v>
      </c>
      <c r="D47" s="2">
        <f t="shared" si="4"/>
        <v>181472</v>
      </c>
      <c r="E47" s="2">
        <f t="shared" si="5"/>
        <v>31929</v>
      </c>
      <c r="F47" s="2">
        <f t="shared" si="6"/>
        <v>126311</v>
      </c>
      <c r="G47" s="2">
        <f t="shared" si="7"/>
        <v>111103</v>
      </c>
      <c r="H47" s="14">
        <v>111103</v>
      </c>
      <c r="I47" s="11"/>
      <c r="J47" s="2">
        <f t="shared" si="8"/>
        <v>15208</v>
      </c>
      <c r="K47" s="14">
        <f>'[1]2020'!$F48</f>
        <v>15208</v>
      </c>
      <c r="L47" s="11"/>
      <c r="M47" s="2">
        <f t="shared" si="9"/>
        <v>87090</v>
      </c>
      <c r="N47" s="2">
        <f t="shared" si="10"/>
        <v>70369</v>
      </c>
      <c r="O47" s="2">
        <v>70369</v>
      </c>
      <c r="P47" s="11"/>
      <c r="Q47" s="2">
        <f t="shared" si="11"/>
        <v>16721</v>
      </c>
      <c r="R47" s="11">
        <v>16721</v>
      </c>
      <c r="S47" s="11"/>
    </row>
    <row r="48" spans="1:19" ht="21" customHeight="1">
      <c r="A48" s="10">
        <v>11</v>
      </c>
      <c r="B48" s="11" t="s">
        <v>30</v>
      </c>
      <c r="C48" s="2">
        <f t="shared" si="3"/>
        <v>180696.19200000001</v>
      </c>
      <c r="D48" s="2">
        <f t="shared" si="4"/>
        <v>149296.19200000001</v>
      </c>
      <c r="E48" s="2">
        <f t="shared" si="5"/>
        <v>31400</v>
      </c>
      <c r="F48" s="2">
        <f t="shared" si="6"/>
        <v>97290</v>
      </c>
      <c r="G48" s="2">
        <f t="shared" si="7"/>
        <v>82120</v>
      </c>
      <c r="H48" s="19">
        <v>82120</v>
      </c>
      <c r="I48" s="11"/>
      <c r="J48" s="2">
        <f t="shared" si="8"/>
        <v>15170</v>
      </c>
      <c r="K48" s="19">
        <f>'[1]2020'!$F49</f>
        <v>15170</v>
      </c>
      <c r="L48" s="11"/>
      <c r="M48" s="2">
        <f t="shared" si="9"/>
        <v>83406.19200000001</v>
      </c>
      <c r="N48" s="2">
        <f t="shared" si="10"/>
        <v>67176.19200000001</v>
      </c>
      <c r="O48" s="2">
        <v>67176.19200000001</v>
      </c>
      <c r="P48" s="11"/>
      <c r="Q48" s="2">
        <f t="shared" si="11"/>
        <v>16230</v>
      </c>
      <c r="R48" s="11">
        <v>16230</v>
      </c>
      <c r="S48" s="11"/>
    </row>
    <row r="49" spans="1:19" ht="6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20"/>
      <c r="L49" s="15"/>
      <c r="M49" s="15"/>
      <c r="N49" s="15"/>
      <c r="O49" s="15"/>
      <c r="P49" s="15"/>
      <c r="Q49" s="15"/>
      <c r="R49" s="15"/>
      <c r="S49" s="15"/>
    </row>
  </sheetData>
  <mergeCells count="19">
    <mergeCell ref="J6:L6"/>
    <mergeCell ref="M6:M7"/>
    <mergeCell ref="N6:P6"/>
    <mergeCell ref="Q6:S6"/>
    <mergeCell ref="A5:A7"/>
    <mergeCell ref="B5:B7"/>
    <mergeCell ref="C5:C7"/>
    <mergeCell ref="D5:E5"/>
    <mergeCell ref="F5:L5"/>
    <mergeCell ref="M5:S5"/>
    <mergeCell ref="D6:D7"/>
    <mergeCell ref="E6:E7"/>
    <mergeCell ref="F6:F7"/>
    <mergeCell ref="G6:I6"/>
    <mergeCell ref="Q1:S1"/>
    <mergeCell ref="A1:P1"/>
    <mergeCell ref="A2:S2"/>
    <mergeCell ref="A3:S3"/>
    <mergeCell ref="A4:S4"/>
  </mergeCells>
  <pageMargins left="0.23622047244094491" right="0.15748031496062992" top="0.35433070866141736" bottom="0.59055118110236227" header="0.27559055118110237" footer="0.31496062992125984"/>
  <pageSetup paperSize="9" scale="82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44</vt:lpstr>
      <vt:lpstr>'44'!Print_Titles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vungochung</dc:creator>
  <cp:lastModifiedBy>Windows User</cp:lastModifiedBy>
  <cp:lastPrinted>2021-07-06T09:50:09Z</cp:lastPrinted>
  <dcterms:created xsi:type="dcterms:W3CDTF">2017-05-22T01:00:08Z</dcterms:created>
  <dcterms:modified xsi:type="dcterms:W3CDTF">2021-07-06T09:50:21Z</dcterms:modified>
</cp:coreProperties>
</file>